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75"/>
  </bookViews>
  <sheets>
    <sheet name="ขาออก สค" sheetId="2" r:id="rId1"/>
    <sheet name="ขาเข้า ตค61.-สค62" sheetId="4" r:id="rId2"/>
    <sheet name="ขาเข้า สค 62" sheetId="5" r:id="rId3"/>
    <sheet name="ผด สค 62" sheetId="6" r:id="rId4"/>
    <sheet name="ผด ตค61-สค62" sheetId="7" r:id="rId5"/>
  </sheets>
  <calcPr calcId="162913"/>
</workbook>
</file>

<file path=xl/calcChain.xml><?xml version="1.0" encoding="utf-8"?>
<calcChain xmlns="http://schemas.openxmlformats.org/spreadsheetml/2006/main">
  <c r="J56" i="2" l="1"/>
  <c r="J57" i="2" s="1"/>
  <c r="I56" i="2"/>
  <c r="I57" i="2" s="1"/>
  <c r="E47" i="2"/>
  <c r="E48" i="2" s="1"/>
  <c r="D47" i="2"/>
  <c r="D48" i="2" s="1"/>
  <c r="D17" i="2"/>
  <c r="E16" i="2"/>
  <c r="E17" i="2" s="1"/>
  <c r="D16" i="2"/>
  <c r="J18" i="7" l="1"/>
  <c r="D18" i="7"/>
  <c r="J17" i="7"/>
  <c r="I17" i="7"/>
  <c r="I18" i="7" s="1"/>
  <c r="E17" i="7"/>
  <c r="E18" i="7" s="1"/>
  <c r="D17" i="7"/>
  <c r="J18" i="6"/>
  <c r="I18" i="6"/>
  <c r="D18" i="6"/>
  <c r="E17" i="6"/>
  <c r="E18" i="6" s="1"/>
  <c r="D17" i="6"/>
  <c r="F17" i="5" l="1"/>
  <c r="E17" i="5"/>
  <c r="D17" i="5"/>
  <c r="F15" i="5"/>
  <c r="F16" i="5" s="1"/>
  <c r="E15" i="5"/>
  <c r="E16" i="5" s="1"/>
  <c r="D15" i="5"/>
  <c r="D16" i="5" s="1"/>
  <c r="G13" i="5"/>
  <c r="G12" i="5"/>
  <c r="F17" i="4"/>
  <c r="F16" i="4" s="1"/>
  <c r="E17" i="4"/>
  <c r="E16" i="4" s="1"/>
  <c r="D17" i="4"/>
  <c r="D16" i="4" s="1"/>
  <c r="F15" i="4"/>
  <c r="E15" i="4"/>
  <c r="D15" i="4"/>
</calcChain>
</file>

<file path=xl/sharedStrings.xml><?xml version="1.0" encoding="utf-8"?>
<sst xmlns="http://schemas.openxmlformats.org/spreadsheetml/2006/main" count="272" uniqueCount="160">
  <si>
    <t>รวมทั้งหมด</t>
  </si>
  <si>
    <t>ด่านศุลกากรช่องเม็ก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</si>
  <si>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</si>
  <si>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</si>
  <si>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2562</t>
  </si>
  <si>
    <t>ลำดับที่</t>
  </si>
  <si>
    <t>ชนิดสินค้า</t>
  </si>
  <si>
    <t>พิกัด</t>
  </si>
  <si>
    <t xml:space="preserve">น้ำหนัก </t>
  </si>
  <si>
    <t>มูลค่า (บาท)</t>
  </si>
  <si>
    <t>พิกัด8 หลัก</t>
  </si>
  <si>
    <t>สินค้า</t>
  </si>
  <si>
    <t>น้ำหนัก</t>
  </si>
  <si>
    <t>มูลค่า</t>
  </si>
  <si>
    <t>พลังงานไฟฟ้า</t>
  </si>
  <si>
    <t>ผงชูรส</t>
  </si>
  <si>
    <t>รวม</t>
  </si>
  <si>
    <t>อื่นๆ</t>
  </si>
  <si>
    <t>น้ำหนัก (ตัน)</t>
  </si>
  <si>
    <t>มูลค่า (ล้านบาท)</t>
  </si>
  <si>
    <t xml:space="preserve">     รวมทั้งสิ้น</t>
  </si>
  <si>
    <t>ประจำเดือนสิงหาคม  2562</t>
  </si>
  <si>
    <t>ปีงบประมาณ 2562   (เดือน สิงหาคม 2562)</t>
  </si>
  <si>
    <t>น้ำมันเชื้อเพลิง</t>
  </si>
  <si>
    <t>อาหารสัตว์</t>
  </si>
  <si>
    <t>รถไถนาเดินตาม</t>
  </si>
  <si>
    <t>แบตเตอรี่ GS</t>
  </si>
  <si>
    <t>น้ำมันดีเชลหมุนเร็ว</t>
  </si>
  <si>
    <t>น้ำมันเบนซินไร้สารตะกั่ว</t>
  </si>
  <si>
    <t>รถเครน</t>
  </si>
  <si>
    <t>ปูนซีเมนต์</t>
  </si>
  <si>
    <t>กาแฟปรุงสำเร็จรูป</t>
  </si>
  <si>
    <t>รถยนต์กระบะ</t>
  </si>
  <si>
    <t>ปุ๋ยเคมี</t>
  </si>
  <si>
    <t>น้ำตาลทรายขาว</t>
  </si>
  <si>
    <t>อาหารไก่</t>
  </si>
  <si>
    <t>อาหารหมู</t>
  </si>
  <si>
    <t>น้ำหวาน</t>
  </si>
  <si>
    <t>ปั่นจั่นแบบล้อตีนตะขาบ</t>
  </si>
  <si>
    <t>ขนม</t>
  </si>
  <si>
    <t>เครื่องปรับอากาศ</t>
  </si>
  <si>
    <t>เบนซินไร้สารตะกั่วออกเทน91</t>
  </si>
  <si>
    <t>บะหมี่กึ่งสำเร็จรูป</t>
  </si>
  <si>
    <t>น้ำมันเบนซิน</t>
  </si>
  <si>
    <t>ถุงพลาสติก</t>
  </si>
  <si>
    <t>รถยนต์นั่งกระบะ,เก๋ง</t>
  </si>
  <si>
    <t>ชาเขียว</t>
  </si>
  <si>
    <t>เครื่องปรุงรส</t>
  </si>
  <si>
    <t>เหล็กเส้น</t>
  </si>
  <si>
    <t>เครื่องลำเลียง</t>
  </si>
  <si>
    <t>ผ้าอ้อม</t>
  </si>
  <si>
    <t>ปลากระป๋อง</t>
  </si>
  <si>
    <t>ตู้แช่</t>
  </si>
  <si>
    <t>ถ้วยพลาสติก</t>
  </si>
  <si>
    <t>กาแฟสำเร็จรูป</t>
  </si>
  <si>
    <t>น้ำมันเตา</t>
  </si>
  <si>
    <t>น้ำย้างขวดนม</t>
  </si>
  <si>
    <t>ปลายข้าว</t>
  </si>
  <si>
    <t>เครื่องซักผ้า</t>
  </si>
  <si>
    <t>เครื่องยนต์ดีเชล</t>
  </si>
  <si>
    <t>นมผง</t>
  </si>
  <si>
    <t>ปีงบประมาณ 2562   (เดือนตุลาคม 61 - สิงหาคม 2562)</t>
  </si>
  <si>
    <t>มูลค่าสินค้านำเข้าสูงสุด  10  อันดับ</t>
  </si>
  <si>
    <t>ประจำปีงบประมาณ  2562 (ตุลาคม - สิงหาคม 2562)</t>
  </si>
  <si>
    <t>ลำดับ</t>
  </si>
  <si>
    <t>VAT (ล้านบาท)</t>
  </si>
  <si>
    <t>0714</t>
  </si>
  <si>
    <t>มันสำปะหลัง (มันเส้น, หัวมัน)</t>
  </si>
  <si>
    <t>2716</t>
  </si>
  <si>
    <t>0901</t>
  </si>
  <si>
    <t>เมล็ดกาแฟดิบ, เมล็ดกาแฟคั่ว</t>
  </si>
  <si>
    <t>0704</t>
  </si>
  <si>
    <t>กะหล่ำปลี</t>
  </si>
  <si>
    <t>0810</t>
  </si>
  <si>
    <t>มะขามเปียก, เสาวรส</t>
  </si>
  <si>
    <t>กาแฟสำเร็จรูป, กาแฟ 3in1</t>
  </si>
  <si>
    <t>ชุดสายไฟ, ชุดสายไฟประกอบ</t>
  </si>
  <si>
    <t>รถขุด, รดเกรดดิน, รถบด, รถแบคโฮ, บลูโดเซอร์ (เก่าใช้แล้ว)</t>
  </si>
  <si>
    <t>0803</t>
  </si>
  <si>
    <t>กล้วยดิบ</t>
  </si>
  <si>
    <t>1202</t>
  </si>
  <si>
    <t>ถั่วลิสงทั้งเปลือก</t>
  </si>
  <si>
    <t>อื่น ๆ</t>
  </si>
  <si>
    <t>รวมทั้งสิ้น</t>
  </si>
  <si>
    <t>*ข้อมูล ณ วันที่ 2 กันยายน 2562</t>
  </si>
  <si>
    <t xml:space="preserve">            </t>
  </si>
  <si>
    <t>ประจำปีงบประมาณ  2562 (สิงหาคม 2562)</t>
  </si>
  <si>
    <t>ภาษีมูลค่าเพิ่ม</t>
  </si>
  <si>
    <t>มันสำปะหลัง (หัวมัน, มันเส้น)</t>
  </si>
  <si>
    <t>8426</t>
  </si>
  <si>
    <t>ปั้นจั่นแบบโมบาย</t>
  </si>
  <si>
    <t>เมล็ดกาแฟดิบ, กาแฟคั่ว</t>
  </si>
  <si>
    <t>2101</t>
  </si>
  <si>
    <t>7326</t>
  </si>
  <si>
    <t>กาแฟสำเร็จรูป, ชา</t>
  </si>
  <si>
    <t>8544</t>
  </si>
  <si>
    <t>ผักกาดขาว</t>
  </si>
  <si>
    <t>มะขามเปียก</t>
  </si>
  <si>
    <t xml:space="preserve">มูลค่าสินค้าผ่านแดนสูงสุด  10  อันดับ </t>
  </si>
  <si>
    <t>ปีงบประมาณ 2562   เดือน สิงหาคม  2562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</si>
  <si>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</si>
  <si>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</si>
  <si>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</si>
  <si>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</si>
  <si>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</si>
  <si>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</si>
  <si>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สมุนไพร</t>
  </si>
  <si>
    <t>12119099</t>
  </si>
  <si>
    <t>บุหรี่</t>
  </si>
  <si>
    <t>เครื่องจักรตอกเสาเข็ม</t>
  </si>
  <si>
    <t>84301000</t>
  </si>
  <si>
    <t>ส่วนประกอบของรถจักรยานยนต์และเครื่องฉีดพ่น</t>
  </si>
  <si>
    <t>เมล็ดกาแฟดิบ</t>
  </si>
  <si>
    <t>09011110</t>
  </si>
  <si>
    <t>หม้อแปลงไฟฟ้า</t>
  </si>
  <si>
    <t>85043199</t>
  </si>
  <si>
    <t>น้ำมันล่อลื่นและจาระบี</t>
  </si>
  <si>
    <t>ชิ้นส่วนเฟอร์นิเจอร์ไม้ดู่,ชิ้นส่วนเฟอร์นิเจอร์สัก,แต้ฮ้อ</t>
  </si>
  <si>
    <t>กระเบื้องเซรามิค</t>
  </si>
  <si>
    <t>10064090</t>
  </si>
  <si>
    <t xml:space="preserve">เครื่องประดับแก้วคริสตัล </t>
  </si>
  <si>
    <t>เครื่อง และ อุปกรณ์สำหรับการออกกำลังกายทั่วไป กายกรรม หรือ กรีฑา</t>
  </si>
  <si>
    <t>95069100</t>
  </si>
  <si>
    <t>รถยนต์ใหม่</t>
  </si>
  <si>
    <t>21011299</t>
  </si>
  <si>
    <t>สิ่งก่อสร้าง ส่วนประกอบสตีลทาวเวอร์</t>
  </si>
  <si>
    <t>ข้าวหอมมะลิลาว</t>
  </si>
  <si>
    <t>10063040</t>
  </si>
  <si>
    <t>อุปกรณ์เครื่องมือแพทย์</t>
  </si>
  <si>
    <t>ฝาปิดท่อ ฝาตะแกรงปิดท่อ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</si>
  <si>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</si>
  <si>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</si>
  <si>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</si>
  <si>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 xml:space="preserve">                       จำนวนใบขนผ่านแดนเข้า 29  ใบขน  จำนวนรถบรรทุก 92 คัน</t>
  </si>
  <si>
    <t xml:space="preserve">                 จำนวนใบขนผ่านแดนออก 84 ใบขน จำนวนรถบรรทุก 108 คัน</t>
  </si>
  <si>
    <t xml:space="preserve">  มูลค่าสินค้าผ่านแดนสูงสุด  10  อันดับ จำนวนรถบรรทุก</t>
  </si>
  <si>
    <t xml:space="preserve"> ไตรมาสที่ 1 ปีงบประมาณ 2562   (เดือน ตุลาคม 61- สิงหาคม 62)</t>
  </si>
  <si>
    <t>เบียร์</t>
  </si>
  <si>
    <t>สายไฟ</t>
  </si>
  <si>
    <t>ฉนวนลูกถ้วยแก้ว</t>
  </si>
  <si>
    <t>ปลายข้าวเหนียว</t>
  </si>
  <si>
    <t>กระเบื้องปูพื้นและติดผนัง</t>
  </si>
  <si>
    <t>เครื่องจักรสำหรับขุดเจาะ</t>
  </si>
  <si>
    <t>เครื่องกำเนิดไฟฟ้า,กังหันพร้อมอุปกรณ์</t>
  </si>
  <si>
    <t>อุปกรณ์ไฟฟ้าสำหรับตัดต่อวงจรไฟฟ้า</t>
  </si>
  <si>
    <t>อุปกรณ์และเครื่องใช้ในการสำรวจ</t>
  </si>
  <si>
    <t>อุปกรณ์ใช้ในโรงพยาบาล</t>
  </si>
  <si>
    <t>ออโต้ทรานฟอร์มเมอร์พร้อมอุปกรณ์</t>
  </si>
  <si>
    <t>แป้งมันสำปะหลัง(INV.03-TW-2019)</t>
  </si>
  <si>
    <t>เครื่องมือสำหรับย่อยหิน</t>
  </si>
  <si>
    <t xml:space="preserve"> </t>
  </si>
  <si>
    <t xml:space="preserve">           รวมทั้งสิ้น</t>
  </si>
  <si>
    <t>จำนวนใบขนผ่านแดนเข้า 429  ใบขน จำนวนรถบรรทุก 350 คัน</t>
  </si>
  <si>
    <t xml:space="preserve">              จำนวนใบขนผ่านแดนออก  854   ใบขน จำนวนรถบรรทุก 448 คัน</t>
  </si>
  <si>
    <t>รถยนต์กระบะ,เก๋ง</t>
  </si>
  <si>
    <t>พลาสติก</t>
  </si>
  <si>
    <t>เหล็ก</t>
  </si>
  <si>
    <t>เหล็กข้ออ้อย</t>
  </si>
  <si>
    <t>เครื่องดื่มนม</t>
  </si>
  <si>
    <t>ครีมเทียม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</si>
</sst>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-* #,##0.00_-;\-* #,##0.00_-;_-* &quot;-&quot;???_-;_-@_-"/>
    <numFmt numFmtId="190" formatCode="_(* #,##0.000_);_(* \(#,##0.000\);_(* &quot;-&quot;??_);_(@_)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0_-;\-* #,##0.000_-;_-* &quot;-&quot;???_-;_-@_-"/>
  </numFmts>
  <fonts count="45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Calibri"/>
      <family val="2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sz val="16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20"/>
      <color theme="1" tint="0.1499984740745262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Arial"/>
      <family val="2"/>
    </font>
    <font>
      <sz val="16"/>
      <color theme="1" tint="4.9989318521683403E-2"/>
      <name val="TH SarabunPSK"/>
      <family val="2"/>
    </font>
    <font>
      <sz val="18"/>
      <color theme="1"/>
      <name val="TH SarabunPSK"/>
      <family val="2"/>
    </font>
    <font>
      <b/>
      <sz val="22"/>
      <color indexed="8"/>
      <name val="TH SarabunPSK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 tint="0.14999847407452621"/>
      <name val="TH SarabunPSK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 tint="4.9989318521683403E-2"/>
      <name val="TH SarabunPSK"/>
      <family val="2"/>
    </font>
    <font>
      <sz val="11"/>
      <color theme="0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8"/>
      <color theme="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1"/>
      <color theme="2" tint="-0.89999084444715716"/>
      <name val="Tahoma"/>
      <family val="2"/>
      <scheme val="minor"/>
    </font>
    <font>
      <sz val="10"/>
      <color theme="1"/>
      <name val="TH SarabunPSK"/>
      <family val="2"/>
    </font>
    <font>
      <sz val="11"/>
      <color theme="1" tint="4.9989318521683403E-2"/>
      <name val="TH SarabunPSK"/>
      <family val="2"/>
    </font>
    <font>
      <sz val="12"/>
      <color theme="1" tint="4.9989318521683403E-2"/>
      <name val="TH SarabunPSK"/>
      <family val="2"/>
    </font>
    <font>
      <sz val="14"/>
      <color theme="1" tint="4.9989318521683403E-2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188" fontId="12" fillId="0" borderId="0" applyFont="0" applyFill="0" applyBorder="0" applyAlignment="0" applyProtection="0"/>
    <xf numFmtId="0" fontId="5" fillId="0" borderId="0"/>
    <xf numFmtId="0" fontId="15" fillId="0" borderId="0"/>
    <xf numFmtId="0" fontId="20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89">
    <xf numFmtId="0" fontId="0" fillId="0" borderId="0" xfId="0"/>
    <xf numFmtId="43" fontId="0" fillId="0" borderId="0" xfId="1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NumberFormat="1" applyFont="1" applyAlignment="1">
      <alignment horizontal="center"/>
    </xf>
    <xf numFmtId="43" fontId="7" fillId="0" borderId="0" xfId="1" applyFont="1"/>
    <xf numFmtId="187" fontId="7" fillId="0" borderId="0" xfId="2" applyNumberFormat="1" applyFont="1"/>
    <xf numFmtId="0" fontId="6" fillId="0" borderId="1" xfId="3" applyNumberFormat="1" applyFont="1" applyFill="1" applyBorder="1" applyAlignment="1" applyProtection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/>
    </xf>
    <xf numFmtId="0" fontId="11" fillId="4" borderId="2" xfId="2" applyNumberFormat="1" applyFont="1" applyFill="1" applyBorder="1" applyAlignment="1">
      <alignment horizontal="center" vertical="center"/>
    </xf>
    <xf numFmtId="43" fontId="10" fillId="4" borderId="2" xfId="1" applyFont="1" applyFill="1" applyBorder="1" applyAlignment="1">
      <alignment horizontal="center" vertical="center"/>
    </xf>
    <xf numFmtId="187" fontId="10" fillId="4" borderId="2" xfId="4" applyNumberFormat="1" applyFont="1" applyFill="1" applyBorder="1" applyAlignment="1">
      <alignment horizontal="center" vertical="center"/>
    </xf>
    <xf numFmtId="0" fontId="13" fillId="5" borderId="2" xfId="5" applyNumberFormat="1" applyFont="1" applyFill="1" applyBorder="1" applyAlignment="1" applyProtection="1">
      <alignment horizontal="center" vertical="center" wrapText="1"/>
    </xf>
    <xf numFmtId="0" fontId="14" fillId="5" borderId="2" xfId="5" applyNumberFormat="1" applyFont="1" applyFill="1" applyBorder="1" applyAlignment="1" applyProtection="1">
      <alignment horizontal="center" vertical="center"/>
    </xf>
    <xf numFmtId="0" fontId="11" fillId="6" borderId="2" xfId="6" applyFont="1" applyFill="1" applyBorder="1" applyAlignment="1">
      <alignment horizontal="center" vertical="center"/>
    </xf>
    <xf numFmtId="187" fontId="11" fillId="6" borderId="2" xfId="6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16" fillId="7" borderId="2" xfId="2" applyFont="1" applyFill="1" applyBorder="1" applyAlignment="1">
      <alignment horizontal="left"/>
    </xf>
    <xf numFmtId="0" fontId="17" fillId="3" borderId="2" xfId="0" applyNumberFormat="1" applyFont="1" applyFill="1" applyBorder="1" applyAlignment="1">
      <alignment horizontal="center" vertical="top" wrapText="1"/>
    </xf>
    <xf numFmtId="43" fontId="17" fillId="0" borderId="2" xfId="1" applyFont="1" applyBorder="1"/>
    <xf numFmtId="0" fontId="17" fillId="0" borderId="3" xfId="0" applyFont="1" applyBorder="1" applyAlignment="1">
      <alignment horizontal="center"/>
    </xf>
    <xf numFmtId="0" fontId="16" fillId="7" borderId="0" xfId="2" applyFont="1" applyFill="1" applyBorder="1" applyAlignment="1">
      <alignment horizontal="left" vertical="top"/>
    </xf>
    <xf numFmtId="0" fontId="11" fillId="0" borderId="2" xfId="2" applyFont="1" applyBorder="1" applyAlignment="1">
      <alignment horizontal="center"/>
    </xf>
    <xf numFmtId="0" fontId="18" fillId="0" borderId="2" xfId="2" applyFont="1" applyBorder="1" applyAlignment="1">
      <alignment horizontal="center"/>
    </xf>
    <xf numFmtId="0" fontId="8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right"/>
    </xf>
    <xf numFmtId="0" fontId="10" fillId="0" borderId="2" xfId="2" applyFont="1" applyBorder="1" applyAlignment="1">
      <alignment horizontal="center"/>
    </xf>
    <xf numFmtId="0" fontId="10" fillId="0" borderId="2" xfId="2" applyFont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Continuous"/>
    </xf>
    <xf numFmtId="4" fontId="11" fillId="0" borderId="2" xfId="2" applyNumberFormat="1" applyFont="1" applyFill="1" applyBorder="1" applyAlignment="1">
      <alignment horizontal="right"/>
    </xf>
    <xf numFmtId="0" fontId="10" fillId="8" borderId="2" xfId="2" applyFont="1" applyFill="1" applyBorder="1" applyAlignment="1"/>
    <xf numFmtId="0" fontId="10" fillId="8" borderId="2" xfId="2" applyFont="1" applyFill="1" applyBorder="1" applyAlignment="1">
      <alignment horizontal="center"/>
    </xf>
    <xf numFmtId="0" fontId="11" fillId="8" borderId="2" xfId="2" applyNumberFormat="1" applyFont="1" applyFill="1" applyBorder="1" applyAlignment="1">
      <alignment horizontal="centerContinuous"/>
    </xf>
    <xf numFmtId="4" fontId="19" fillId="2" borderId="2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/>
    </xf>
    <xf numFmtId="43" fontId="10" fillId="0" borderId="0" xfId="1" applyFont="1" applyFill="1" applyBorder="1"/>
    <xf numFmtId="187" fontId="10" fillId="0" borderId="0" xfId="2" applyNumberFormat="1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7" applyFont="1" applyFill="1" applyBorder="1" applyAlignment="1">
      <alignment horizontal="left" wrapText="1"/>
    </xf>
    <xf numFmtId="0" fontId="8" fillId="0" borderId="0" xfId="7" applyNumberFormat="1" applyFont="1" applyFill="1" applyBorder="1" applyAlignment="1">
      <alignment horizontal="center" wrapText="1"/>
    </xf>
    <xf numFmtId="43" fontId="7" fillId="0" borderId="0" xfId="1" applyFont="1" applyFill="1" applyBorder="1" applyAlignment="1">
      <alignment wrapText="1"/>
    </xf>
    <xf numFmtId="187" fontId="7" fillId="0" borderId="0" xfId="7" applyNumberFormat="1" applyFont="1" applyFill="1" applyBorder="1" applyAlignment="1">
      <alignment wrapText="1"/>
    </xf>
    <xf numFmtId="0" fontId="17" fillId="7" borderId="2" xfId="0" applyFont="1" applyFill="1" applyBorder="1" applyAlignment="1">
      <alignment horizontal="left" wrapText="1"/>
    </xf>
    <xf numFmtId="0" fontId="7" fillId="0" borderId="0" xfId="2" applyFont="1" applyFill="1" applyBorder="1"/>
    <xf numFmtId="43" fontId="7" fillId="0" borderId="0" xfId="1" applyFont="1" applyFill="1" applyBorder="1"/>
    <xf numFmtId="187" fontId="7" fillId="0" borderId="0" xfId="2" applyNumberFormat="1" applyFont="1" applyFill="1" applyBorder="1"/>
    <xf numFmtId="0" fontId="7" fillId="0" borderId="0" xfId="2" applyFont="1" applyBorder="1" applyAlignment="1">
      <alignment horizontal="center"/>
    </xf>
    <xf numFmtId="0" fontId="8" fillId="0" borderId="0" xfId="7" applyFont="1" applyFill="1" applyBorder="1" applyAlignment="1">
      <alignment horizontal="left" wrapText="1"/>
    </xf>
    <xf numFmtId="0" fontId="8" fillId="0" borderId="0" xfId="2" applyNumberFormat="1" applyFont="1" applyBorder="1" applyAlignment="1">
      <alignment horizontal="center"/>
    </xf>
    <xf numFmtId="43" fontId="8" fillId="0" borderId="0" xfId="1" applyFont="1" applyFill="1" applyBorder="1" applyAlignment="1">
      <alignment wrapText="1"/>
    </xf>
    <xf numFmtId="187" fontId="8" fillId="0" borderId="0" xfId="7" applyNumberFormat="1" applyFont="1" applyFill="1" applyBorder="1" applyAlignment="1">
      <alignment wrapText="1"/>
    </xf>
    <xf numFmtId="0" fontId="7" fillId="0" borderId="0" xfId="2" applyFont="1" applyBorder="1"/>
    <xf numFmtId="43" fontId="17" fillId="0" borderId="0" xfId="1" applyFont="1" applyFill="1" applyBorder="1" applyAlignment="1">
      <alignment vertical="center" wrapText="1"/>
    </xf>
    <xf numFmtId="187" fontId="7" fillId="0" borderId="0" xfId="2" applyNumberFormat="1" applyFont="1" applyBorder="1"/>
    <xf numFmtId="0" fontId="17" fillId="3" borderId="2" xfId="0" applyFont="1" applyFill="1" applyBorder="1" applyAlignment="1">
      <alignment horizontal="left" wrapText="1"/>
    </xf>
    <xf numFmtId="43" fontId="7" fillId="0" borderId="0" xfId="1" applyFont="1" applyFill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43" fontId="17" fillId="0" borderId="0" xfId="1" applyFont="1" applyFill="1" applyBorder="1" applyAlignment="1">
      <alignment horizontal="right" vertical="top" wrapText="1"/>
    </xf>
    <xf numFmtId="43" fontId="7" fillId="0" borderId="0" xfId="1" applyFont="1" applyBorder="1"/>
    <xf numFmtId="0" fontId="21" fillId="7" borderId="2" xfId="0" applyFont="1" applyFill="1" applyBorder="1" applyAlignment="1">
      <alignment horizontal="left" wrapText="1"/>
    </xf>
    <xf numFmtId="0" fontId="4" fillId="0" borderId="0" xfId="2" applyFont="1" applyBorder="1" applyAlignment="1">
      <alignment horizontal="centerContinuous" vertical="center" wrapText="1"/>
    </xf>
    <xf numFmtId="0" fontId="11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10" fillId="9" borderId="2" xfId="2" applyFont="1" applyFill="1" applyBorder="1" applyAlignment="1">
      <alignment horizontal="center"/>
    </xf>
    <xf numFmtId="0" fontId="10" fillId="9" borderId="2" xfId="2" applyFont="1" applyFill="1" applyBorder="1" applyAlignment="1">
      <alignment horizontal="center" vertical="center"/>
    </xf>
    <xf numFmtId="0" fontId="11" fillId="9" borderId="2" xfId="2" applyNumberFormat="1" applyFont="1" applyFill="1" applyBorder="1" applyAlignment="1">
      <alignment horizontal="center" vertical="center"/>
    </xf>
    <xf numFmtId="43" fontId="10" fillId="9" borderId="2" xfId="1" applyFont="1" applyFill="1" applyBorder="1" applyAlignment="1">
      <alignment horizontal="center" vertical="center"/>
    </xf>
    <xf numFmtId="187" fontId="10" fillId="9" borderId="2" xfId="4" applyNumberFormat="1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left"/>
    </xf>
    <xf numFmtId="43" fontId="17" fillId="0" borderId="2" xfId="0" applyNumberFormat="1" applyFont="1" applyBorder="1"/>
    <xf numFmtId="0" fontId="4" fillId="0" borderId="2" xfId="2" applyFont="1" applyBorder="1" applyAlignment="1">
      <alignment horizontal="centerContinuous"/>
    </xf>
    <xf numFmtId="0" fontId="8" fillId="0" borderId="2" xfId="2" applyNumberFormat="1" applyFont="1" applyBorder="1" applyAlignment="1">
      <alignment horizontal="center"/>
    </xf>
    <xf numFmtId="43" fontId="19" fillId="0" borderId="2" xfId="0" applyNumberFormat="1" applyFont="1" applyBorder="1"/>
    <xf numFmtId="0" fontId="10" fillId="0" borderId="2" xfId="2" applyFont="1" applyFill="1" applyBorder="1" applyAlignment="1">
      <alignment horizontal="centerContinuous"/>
    </xf>
    <xf numFmtId="0" fontId="11" fillId="0" borderId="2" xfId="2" applyNumberFormat="1" applyFont="1" applyBorder="1" applyAlignment="1">
      <alignment horizontal="centerContinuous"/>
    </xf>
    <xf numFmtId="4" fontId="19" fillId="0" borderId="2" xfId="2" applyNumberFormat="1" applyFont="1" applyBorder="1" applyAlignment="1">
      <alignment horizontal="right"/>
    </xf>
    <xf numFmtId="0" fontId="23" fillId="8" borderId="2" xfId="2" applyFont="1" applyFill="1" applyBorder="1" applyAlignment="1">
      <alignment horizontal="centerContinuous"/>
    </xf>
    <xf numFmtId="0" fontId="23" fillId="0" borderId="0" xfId="2" applyFont="1" applyFill="1" applyBorder="1" applyAlignment="1">
      <alignment horizontal="centerContinuous"/>
    </xf>
    <xf numFmtId="0" fontId="11" fillId="0" borderId="0" xfId="2" applyNumberFormat="1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left" wrapText="1"/>
    </xf>
    <xf numFmtId="43" fontId="7" fillId="0" borderId="0" xfId="2" applyNumberFormat="1" applyFont="1"/>
    <xf numFmtId="43" fontId="25" fillId="0" borderId="0" xfId="1" applyFont="1" applyFill="1" applyBorder="1" applyAlignment="1">
      <alignment horizontal="right" vertical="top" wrapText="1"/>
    </xf>
    <xf numFmtId="4" fontId="25" fillId="0" borderId="0" xfId="0" applyNumberFormat="1" applyFont="1" applyFill="1" applyBorder="1" applyAlignment="1">
      <alignment horizontal="right" vertical="top" wrapText="1"/>
    </xf>
    <xf numFmtId="0" fontId="14" fillId="0" borderId="4" xfId="0" applyNumberFormat="1" applyFont="1" applyFill="1" applyBorder="1" applyAlignment="1" applyProtection="1">
      <alignment horizontal="centerContinuous"/>
    </xf>
    <xf numFmtId="0" fontId="8" fillId="0" borderId="2" xfId="2" applyFont="1" applyBorder="1" applyAlignment="1">
      <alignment horizontal="center"/>
    </xf>
    <xf numFmtId="4" fontId="26" fillId="7" borderId="2" xfId="7" applyNumberFormat="1" applyFont="1" applyFill="1" applyBorder="1" applyAlignment="1">
      <alignment horizontal="left" wrapText="1" indent="1"/>
    </xf>
    <xf numFmtId="4" fontId="26" fillId="7" borderId="2" xfId="7" applyNumberFormat="1" applyFont="1" applyFill="1" applyBorder="1" applyAlignment="1">
      <alignment horizontal="right" wrapText="1"/>
    </xf>
    <xf numFmtId="43" fontId="27" fillId="0" borderId="0" xfId="1" applyFont="1" applyFill="1" applyBorder="1" applyAlignment="1">
      <alignment vertical="center" wrapText="1"/>
    </xf>
    <xf numFmtId="187" fontId="28" fillId="0" borderId="0" xfId="2" applyNumberFormat="1" applyFont="1" applyFill="1" applyBorder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Continuous"/>
    </xf>
    <xf numFmtId="4" fontId="26" fillId="0" borderId="2" xfId="0" applyNumberFormat="1" applyFont="1" applyBorder="1" applyAlignment="1">
      <alignment horizontal="right"/>
    </xf>
    <xf numFmtId="4" fontId="26" fillId="0" borderId="2" xfId="0" applyNumberFormat="1" applyFont="1" applyBorder="1" applyAlignment="1"/>
    <xf numFmtId="0" fontId="8" fillId="0" borderId="2" xfId="2" applyFont="1" applyFill="1" applyBorder="1" applyAlignment="1">
      <alignment horizontal="center"/>
    </xf>
    <xf numFmtId="0" fontId="22" fillId="0" borderId="0" xfId="7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9" fillId="0" borderId="0" xfId="1" applyFont="1" applyFill="1" applyBorder="1" applyAlignment="1">
      <alignment horizontal="right"/>
    </xf>
    <xf numFmtId="187" fontId="29" fillId="0" borderId="0" xfId="2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Fill="1" applyBorder="1" applyAlignment="1">
      <alignment horizontal="right" vertical="center"/>
    </xf>
    <xf numFmtId="0" fontId="8" fillId="0" borderId="2" xfId="2" applyFont="1" applyBorder="1"/>
    <xf numFmtId="43" fontId="8" fillId="0" borderId="2" xfId="2" applyNumberFormat="1" applyFont="1" applyBorder="1"/>
    <xf numFmtId="187" fontId="8" fillId="0" borderId="2" xfId="2" applyNumberFormat="1" applyFont="1" applyBorder="1"/>
    <xf numFmtId="0" fontId="8" fillId="0" borderId="2" xfId="7" applyFont="1" applyFill="1" applyBorder="1" applyAlignment="1">
      <alignment horizontal="left" wrapText="1"/>
    </xf>
    <xf numFmtId="0" fontId="11" fillId="0" borderId="2" xfId="2" applyFont="1" applyBorder="1"/>
    <xf numFmtId="0" fontId="22" fillId="0" borderId="0" xfId="5" applyFont="1"/>
    <xf numFmtId="0" fontId="31" fillId="10" borderId="2" xfId="5" applyFont="1" applyFill="1" applyBorder="1" applyAlignment="1">
      <alignment horizontal="center" vertical="center"/>
    </xf>
    <xf numFmtId="0" fontId="28" fillId="0" borderId="0" xfId="5" applyFont="1"/>
    <xf numFmtId="0" fontId="22" fillId="0" borderId="2" xfId="5" applyFont="1" applyBorder="1" applyAlignment="1">
      <alignment horizontal="center" vertical="center"/>
    </xf>
    <xf numFmtId="0" fontId="22" fillId="0" borderId="2" xfId="5" quotePrefix="1" applyFont="1" applyBorder="1" applyAlignment="1">
      <alignment horizontal="center" vertical="center"/>
    </xf>
    <xf numFmtId="0" fontId="32" fillId="0" borderId="0" xfId="5" applyFont="1" applyAlignment="1">
      <alignment vertical="center"/>
    </xf>
    <xf numFmtId="189" fontId="32" fillId="0" borderId="2" xfId="5" applyNumberFormat="1" applyFont="1" applyBorder="1" applyAlignment="1">
      <alignment horizontal="right" vertical="center"/>
    </xf>
    <xf numFmtId="189" fontId="32" fillId="0" borderId="2" xfId="5" applyNumberFormat="1" applyFont="1" applyBorder="1" applyAlignment="1">
      <alignment vertical="center"/>
    </xf>
    <xf numFmtId="189" fontId="32" fillId="0" borderId="2" xfId="5" applyNumberFormat="1" applyFont="1" applyBorder="1" applyAlignment="1">
      <alignment vertical="top"/>
    </xf>
    <xf numFmtId="190" fontId="28" fillId="0" borderId="0" xfId="8" applyNumberFormat="1" applyFont="1" applyAlignment="1">
      <alignment horizontal="center" vertical="center"/>
    </xf>
    <xf numFmtId="0" fontId="17" fillId="0" borderId="0" xfId="5" applyFont="1" applyAlignment="1">
      <alignment vertical="center"/>
    </xf>
    <xf numFmtId="0" fontId="32" fillId="0" borderId="6" xfId="5" applyFont="1" applyBorder="1" applyAlignment="1">
      <alignment vertical="center"/>
    </xf>
    <xf numFmtId="187" fontId="28" fillId="0" borderId="0" xfId="5" applyNumberFormat="1" applyFont="1" applyAlignment="1">
      <alignment vertical="center"/>
    </xf>
    <xf numFmtId="0" fontId="22" fillId="0" borderId="0" xfId="5" applyFont="1" applyAlignment="1">
      <alignment horizontal="center" vertical="center"/>
    </xf>
    <xf numFmtId="0" fontId="32" fillId="0" borderId="6" xfId="5" applyFont="1" applyBorder="1" applyAlignment="1">
      <alignment vertical="center" wrapText="1"/>
    </xf>
    <xf numFmtId="0" fontId="22" fillId="0" borderId="0" xfId="5" applyFont="1" applyAlignment="1">
      <alignment vertical="center"/>
    </xf>
    <xf numFmtId="0" fontId="32" fillId="0" borderId="6" xfId="5" applyFont="1" applyBorder="1" applyAlignment="1">
      <alignment horizontal="left" vertical="center"/>
    </xf>
    <xf numFmtId="0" fontId="32" fillId="0" borderId="6" xfId="5" applyFont="1" applyBorder="1" applyAlignment="1">
      <alignment horizontal="left" vertical="center" wrapText="1"/>
    </xf>
    <xf numFmtId="189" fontId="33" fillId="11" borderId="2" xfId="5" applyNumberFormat="1" applyFont="1" applyFill="1" applyBorder="1" applyAlignment="1">
      <alignment horizontal="center" vertical="center"/>
    </xf>
    <xf numFmtId="189" fontId="33" fillId="11" borderId="2" xfId="5" applyNumberFormat="1" applyFont="1" applyFill="1" applyBorder="1" applyAlignment="1">
      <alignment vertical="center"/>
    </xf>
    <xf numFmtId="0" fontId="28" fillId="0" borderId="0" xfId="5" applyFont="1" applyAlignment="1">
      <alignment vertical="center"/>
    </xf>
    <xf numFmtId="189" fontId="32" fillId="0" borderId="11" xfId="5" applyNumberFormat="1" applyFont="1" applyBorder="1" applyAlignment="1">
      <alignment vertical="center"/>
    </xf>
    <xf numFmtId="188" fontId="31" fillId="12" borderId="15" xfId="5" applyNumberFormat="1" applyFont="1" applyFill="1" applyBorder="1" applyAlignment="1">
      <alignment horizontal="center" vertical="center"/>
    </xf>
    <xf numFmtId="189" fontId="31" fillId="12" borderId="15" xfId="5" applyNumberFormat="1" applyFont="1" applyFill="1" applyBorder="1" applyAlignment="1">
      <alignment horizontal="center" vertical="center"/>
    </xf>
    <xf numFmtId="0" fontId="22" fillId="0" borderId="0" xfId="5" applyFont="1" applyAlignment="1">
      <alignment horizontal="left"/>
    </xf>
    <xf numFmtId="0" fontId="22" fillId="0" borderId="0" xfId="5" applyFont="1" applyAlignment="1">
      <alignment horizontal="center"/>
    </xf>
    <xf numFmtId="191" fontId="22" fillId="0" borderId="0" xfId="8" applyNumberFormat="1" applyFont="1"/>
    <xf numFmtId="192" fontId="22" fillId="0" borderId="0" xfId="5" applyNumberFormat="1" applyFont="1"/>
    <xf numFmtId="191" fontId="31" fillId="0" borderId="0" xfId="5" applyNumberFormat="1" applyFont="1" applyAlignment="1">
      <alignment vertical="center"/>
    </xf>
    <xf numFmtId="193" fontId="22" fillId="0" borderId="0" xfId="5" applyNumberFormat="1" applyFont="1" applyAlignment="1">
      <alignment vertical="center"/>
    </xf>
    <xf numFmtId="193" fontId="22" fillId="0" borderId="0" xfId="5" applyNumberFormat="1" applyFont="1"/>
    <xf numFmtId="194" fontId="22" fillId="0" borderId="0" xfId="5" applyNumberFormat="1" applyFont="1"/>
    <xf numFmtId="0" fontId="5" fillId="0" borderId="0" xfId="5"/>
    <xf numFmtId="0" fontId="34" fillId="0" borderId="0" xfId="5" applyFont="1" applyAlignment="1">
      <alignment vertical="center"/>
    </xf>
    <xf numFmtId="0" fontId="32" fillId="0" borderId="0" xfId="5" applyFont="1" applyAlignment="1">
      <alignment vertical="center" wrapText="1"/>
    </xf>
    <xf numFmtId="195" fontId="32" fillId="0" borderId="2" xfId="5" applyNumberFormat="1" applyFont="1" applyBorder="1" applyAlignment="1">
      <alignment horizontal="right" vertical="center"/>
    </xf>
    <xf numFmtId="190" fontId="22" fillId="0" borderId="0" xfId="5" applyNumberFormat="1" applyFont="1" applyAlignment="1">
      <alignment horizontal="center" vertical="center"/>
    </xf>
    <xf numFmtId="190" fontId="34" fillId="0" borderId="0" xfId="5" applyNumberFormat="1" applyFont="1" applyAlignment="1">
      <alignment horizontal="center" vertical="center"/>
    </xf>
    <xf numFmtId="3" fontId="34" fillId="0" borderId="0" xfId="5" applyNumberFormat="1" applyFont="1" applyAlignment="1">
      <alignment vertical="center"/>
    </xf>
    <xf numFmtId="191" fontId="22" fillId="0" borderId="0" xfId="8" applyNumberFormat="1" applyFont="1" applyAlignment="1">
      <alignment vertical="center"/>
    </xf>
    <xf numFmtId="192" fontId="22" fillId="0" borderId="0" xfId="5" applyNumberFormat="1" applyFont="1" applyAlignment="1">
      <alignment vertical="center"/>
    </xf>
    <xf numFmtId="194" fontId="22" fillId="0" borderId="0" xfId="5" applyNumberFormat="1" applyFont="1" applyAlignment="1">
      <alignment vertical="center"/>
    </xf>
    <xf numFmtId="0" fontId="30" fillId="0" borderId="0" xfId="5" applyFont="1" applyAlignment="1">
      <alignment vertical="center"/>
    </xf>
    <xf numFmtId="0" fontId="5" fillId="0" borderId="0" xfId="5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13" borderId="0" xfId="0" applyFont="1" applyFill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9" fillId="13" borderId="2" xfId="0" applyFont="1" applyFill="1" applyBorder="1"/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35" fillId="0" borderId="2" xfId="0" applyFont="1" applyBorder="1"/>
    <xf numFmtId="0" fontId="36" fillId="0" borderId="2" xfId="0" applyFont="1" applyBorder="1"/>
    <xf numFmtId="0" fontId="37" fillId="0" borderId="2" xfId="0" applyFont="1" applyBorder="1"/>
    <xf numFmtId="0" fontId="17" fillId="0" borderId="2" xfId="0" applyFont="1" applyBorder="1" applyAlignment="1">
      <alignment horizontal="left"/>
    </xf>
    <xf numFmtId="0" fontId="38" fillId="0" borderId="2" xfId="0" applyFont="1" applyBorder="1"/>
    <xf numFmtId="0" fontId="39" fillId="0" borderId="2" xfId="0" applyFont="1" applyBorder="1"/>
    <xf numFmtId="0" fontId="17" fillId="13" borderId="2" xfId="0" applyFont="1" applyFill="1" applyBorder="1"/>
    <xf numFmtId="43" fontId="17" fillId="13" borderId="2" xfId="0" applyNumberFormat="1" applyFont="1" applyFill="1" applyBorder="1"/>
    <xf numFmtId="43" fontId="17" fillId="13" borderId="2" xfId="1" applyFont="1" applyFill="1" applyBorder="1"/>
    <xf numFmtId="0" fontId="17" fillId="0" borderId="3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6" fillId="0" borderId="0" xfId="2" applyFont="1" applyBorder="1" applyAlignment="1">
      <alignment horizontal="center"/>
    </xf>
    <xf numFmtId="0" fontId="14" fillId="14" borderId="17" xfId="2" applyFont="1" applyFill="1" applyBorder="1" applyAlignment="1">
      <alignment horizontal="center" vertical="center"/>
    </xf>
    <xf numFmtId="0" fontId="26" fillId="14" borderId="17" xfId="2" applyFont="1" applyFill="1" applyBorder="1" applyAlignment="1">
      <alignment horizontal="center" vertical="center"/>
    </xf>
    <xf numFmtId="0" fontId="14" fillId="14" borderId="21" xfId="2" applyFont="1" applyFill="1" applyBorder="1" applyAlignment="1">
      <alignment horizontal="center" vertical="center"/>
    </xf>
    <xf numFmtId="0" fontId="17" fillId="14" borderId="22" xfId="2" applyFont="1" applyFill="1" applyBorder="1" applyAlignment="1">
      <alignment horizontal="center"/>
    </xf>
    <xf numFmtId="0" fontId="19" fillId="14" borderId="17" xfId="2" applyFont="1" applyFill="1" applyBorder="1" applyAlignment="1">
      <alignment horizontal="center"/>
    </xf>
    <xf numFmtId="187" fontId="19" fillId="14" borderId="17" xfId="2" applyNumberFormat="1" applyFont="1" applyFill="1" applyBorder="1" applyAlignment="1">
      <alignment horizontal="center"/>
    </xf>
    <xf numFmtId="187" fontId="19" fillId="14" borderId="23" xfId="2" applyNumberFormat="1" applyFont="1" applyFill="1" applyBorder="1" applyAlignment="1">
      <alignment horizontal="center"/>
    </xf>
    <xf numFmtId="0" fontId="26" fillId="14" borderId="21" xfId="2" applyFont="1" applyFill="1" applyBorder="1" applyAlignment="1">
      <alignment horizontal="center" vertical="center"/>
    </xf>
    <xf numFmtId="0" fontId="26" fillId="14" borderId="17" xfId="2" applyFont="1" applyFill="1" applyBorder="1" applyAlignment="1">
      <alignment horizontal="center"/>
    </xf>
    <xf numFmtId="187" fontId="26" fillId="14" borderId="17" xfId="2" applyNumberFormat="1" applyFont="1" applyFill="1" applyBorder="1" applyAlignment="1">
      <alignment horizontal="center"/>
    </xf>
    <xf numFmtId="187" fontId="26" fillId="14" borderId="22" xfId="2" applyNumberFormat="1" applyFont="1" applyFill="1" applyBorder="1" applyAlignment="1">
      <alignment horizontal="center"/>
    </xf>
    <xf numFmtId="0" fontId="37" fillId="0" borderId="2" xfId="2" applyFont="1" applyFill="1" applyBorder="1" applyAlignment="1">
      <alignment horizontal="center"/>
    </xf>
    <xf numFmtId="49" fontId="17" fillId="0" borderId="2" xfId="2" applyNumberFormat="1" applyFont="1" applyFill="1" applyBorder="1" applyAlignment="1"/>
    <xf numFmtId="49" fontId="17" fillId="0" borderId="2" xfId="9" applyNumberFormat="1" applyFont="1" applyFill="1" applyBorder="1" applyAlignment="1">
      <alignment horizontal="center" wrapText="1"/>
    </xf>
    <xf numFmtId="4" fontId="17" fillId="0" borderId="2" xfId="10" applyNumberFormat="1" applyFont="1" applyFill="1" applyBorder="1" applyAlignment="1">
      <alignment horizontal="right" wrapText="1"/>
    </xf>
    <xf numFmtId="0" fontId="37" fillId="0" borderId="2" xfId="2" applyFont="1" applyFill="1" applyBorder="1" applyAlignment="1">
      <alignment horizontal="center" vertical="center"/>
    </xf>
    <xf numFmtId="0" fontId="21" fillId="0" borderId="2" xfId="0" applyFont="1" applyFill="1" applyBorder="1" applyAlignment="1"/>
    <xf numFmtId="0" fontId="16" fillId="0" borderId="2" xfId="0" applyFont="1" applyBorder="1" applyAlignment="1">
      <alignment horizontal="center" vertical="center"/>
    </xf>
    <xf numFmtId="43" fontId="16" fillId="0" borderId="2" xfId="1" applyFont="1" applyBorder="1"/>
    <xf numFmtId="0" fontId="40" fillId="0" borderId="0" xfId="0" applyFont="1"/>
    <xf numFmtId="0" fontId="41" fillId="0" borderId="2" xfId="2" applyFont="1" applyFill="1" applyBorder="1" applyAlignment="1"/>
    <xf numFmtId="0" fontId="17" fillId="0" borderId="2" xfId="5" applyNumberFormat="1" applyFont="1" applyFill="1" applyBorder="1" applyAlignment="1" applyProtection="1">
      <alignment horizontal="center"/>
    </xf>
    <xf numFmtId="4" fontId="17" fillId="0" borderId="2" xfId="9" applyNumberFormat="1" applyFont="1" applyFill="1" applyBorder="1" applyAlignment="1">
      <alignment horizontal="right" wrapText="1"/>
    </xf>
    <xf numFmtId="0" fontId="21" fillId="0" borderId="2" xfId="11" applyFont="1" applyFill="1" applyBorder="1" applyAlignment="1">
      <alignment wrapText="1"/>
    </xf>
    <xf numFmtId="2" fontId="16" fillId="0" borderId="2" xfId="0" applyNumberFormat="1" applyFont="1" applyBorder="1"/>
    <xf numFmtId="4" fontId="37" fillId="0" borderId="0" xfId="11" applyNumberFormat="1" applyFont="1" applyFill="1" applyBorder="1" applyAlignment="1">
      <alignment horizontal="right" wrapText="1"/>
    </xf>
    <xf numFmtId="0" fontId="17" fillId="0" borderId="2" xfId="2" applyFont="1" applyFill="1" applyBorder="1" applyAlignment="1"/>
    <xf numFmtId="0" fontId="17" fillId="0" borderId="2" xfId="12" quotePrefix="1" applyFont="1" applyFill="1" applyBorder="1" applyAlignment="1">
      <alignment horizontal="center" wrapText="1"/>
    </xf>
    <xf numFmtId="4" fontId="17" fillId="0" borderId="2" xfId="12" quotePrefix="1" applyNumberFormat="1" applyFont="1" applyFill="1" applyBorder="1" applyAlignment="1">
      <alignment horizontal="right" wrapText="1"/>
    </xf>
    <xf numFmtId="0" fontId="21" fillId="0" borderId="2" xfId="2" applyFont="1" applyBorder="1" applyAlignment="1"/>
    <xf numFmtId="0" fontId="17" fillId="0" borderId="2" xfId="0" applyFont="1" applyFill="1" applyBorder="1"/>
    <xf numFmtId="0" fontId="17" fillId="0" borderId="2" xfId="0" applyFont="1" applyBorder="1" applyAlignment="1">
      <alignment horizontal="center" vertical="center"/>
    </xf>
    <xf numFmtId="4" fontId="17" fillId="0" borderId="2" xfId="0" applyNumberFormat="1" applyFont="1" applyBorder="1"/>
    <xf numFmtId="2" fontId="16" fillId="0" borderId="2" xfId="11" applyNumberFormat="1" applyFont="1" applyFill="1" applyBorder="1" applyAlignment="1">
      <alignment horizontal="right" wrapText="1"/>
    </xf>
    <xf numFmtId="49" fontId="17" fillId="0" borderId="2" xfId="9" quotePrefix="1" applyNumberFormat="1" applyFont="1" applyFill="1" applyBorder="1" applyAlignment="1">
      <alignment horizontal="center" wrapText="1"/>
    </xf>
    <xf numFmtId="0" fontId="38" fillId="0" borderId="2" xfId="2" applyFont="1" applyFill="1" applyBorder="1" applyAlignment="1"/>
    <xf numFmtId="0" fontId="42" fillId="0" borderId="2" xfId="11" applyFont="1" applyFill="1" applyBorder="1" applyAlignment="1">
      <alignment wrapText="1"/>
    </xf>
    <xf numFmtId="0" fontId="16" fillId="0" borderId="2" xfId="11" applyFont="1" applyFill="1" applyBorder="1" applyAlignment="1">
      <alignment horizontal="center" vertical="center" wrapText="1"/>
    </xf>
    <xf numFmtId="43" fontId="16" fillId="0" borderId="2" xfId="1" applyFont="1" applyFill="1" applyBorder="1" applyAlignment="1">
      <alignment horizontal="right" wrapText="1"/>
    </xf>
    <xf numFmtId="0" fontId="43" fillId="0" borderId="2" xfId="11" applyFont="1" applyFill="1" applyBorder="1" applyAlignment="1">
      <alignment wrapText="1"/>
    </xf>
    <xf numFmtId="4" fontId="17" fillId="0" borderId="0" xfId="0" applyNumberFormat="1" applyFont="1" applyBorder="1"/>
    <xf numFmtId="0" fontId="38" fillId="0" borderId="2" xfId="10" applyFont="1" applyFill="1" applyBorder="1" applyAlignment="1">
      <alignment wrapText="1"/>
    </xf>
    <xf numFmtId="0" fontId="17" fillId="0" borderId="2" xfId="10" quotePrefix="1" applyFont="1" applyFill="1" applyBorder="1" applyAlignment="1">
      <alignment horizontal="center" wrapText="1"/>
    </xf>
    <xf numFmtId="4" fontId="17" fillId="0" borderId="2" xfId="10" quotePrefix="1" applyNumberFormat="1" applyFont="1" applyFill="1" applyBorder="1" applyAlignment="1">
      <alignment horizontal="right" wrapText="1"/>
    </xf>
    <xf numFmtId="0" fontId="38" fillId="0" borderId="2" xfId="2" applyFont="1" applyFill="1" applyBorder="1"/>
    <xf numFmtId="0" fontId="44" fillId="0" borderId="2" xfId="11" applyFont="1" applyFill="1" applyBorder="1" applyAlignment="1">
      <alignment wrapText="1"/>
    </xf>
    <xf numFmtId="0" fontId="36" fillId="0" borderId="2" xfId="2" applyFont="1" applyBorder="1"/>
    <xf numFmtId="0" fontId="17" fillId="0" borderId="2" xfId="13" applyFont="1" applyFill="1" applyBorder="1" applyAlignment="1">
      <alignment horizontal="center" wrapText="1"/>
    </xf>
    <xf numFmtId="0" fontId="16" fillId="0" borderId="2" xfId="14" applyFont="1" applyFill="1" applyBorder="1" applyAlignment="1">
      <alignment horizontal="center" vertical="center" wrapText="1"/>
    </xf>
    <xf numFmtId="0" fontId="14" fillId="0" borderId="21" xfId="2" applyFont="1" applyFill="1" applyBorder="1" applyAlignment="1"/>
    <xf numFmtId="4" fontId="14" fillId="14" borderId="26" xfId="2" applyNumberFormat="1" applyFont="1" applyFill="1" applyBorder="1" applyAlignment="1">
      <alignment horizontal="right"/>
    </xf>
    <xf numFmtId="4" fontId="14" fillId="14" borderId="27" xfId="2" applyNumberFormat="1" applyFont="1" applyFill="1" applyBorder="1" applyAlignment="1">
      <alignment horizontal="right"/>
    </xf>
    <xf numFmtId="0" fontId="37" fillId="0" borderId="21" xfId="2" applyFont="1" applyFill="1" applyBorder="1" applyAlignment="1">
      <alignment horizontal="center" vertical="center"/>
    </xf>
    <xf numFmtId="4" fontId="26" fillId="15" borderId="27" xfId="2" applyNumberFormat="1" applyFont="1" applyFill="1" applyBorder="1" applyAlignment="1">
      <alignment horizontal="right"/>
    </xf>
    <xf numFmtId="4" fontId="26" fillId="15" borderId="25" xfId="2" applyNumberFormat="1" applyFont="1" applyFill="1" applyBorder="1" applyAlignment="1">
      <alignment horizontal="right"/>
    </xf>
    <xf numFmtId="0" fontId="0" fillId="0" borderId="21" xfId="0" applyBorder="1"/>
    <xf numFmtId="0" fontId="14" fillId="0" borderId="22" xfId="2" applyFont="1" applyFill="1" applyBorder="1" applyAlignment="1">
      <alignment horizontal="center" vertical="center"/>
    </xf>
    <xf numFmtId="0" fontId="0" fillId="0" borderId="29" xfId="0" applyFill="1" applyBorder="1"/>
    <xf numFmtId="43" fontId="0" fillId="0" borderId="30" xfId="1" applyFont="1" applyBorder="1"/>
    <xf numFmtId="4" fontId="14" fillId="0" borderId="18" xfId="2" applyNumberFormat="1" applyFont="1" applyFill="1" applyBorder="1" applyAlignment="1">
      <alignment horizontal="right"/>
    </xf>
    <xf numFmtId="0" fontId="14" fillId="0" borderId="21" xfId="2" applyFont="1" applyBorder="1" applyAlignment="1"/>
    <xf numFmtId="0" fontId="26" fillId="0" borderId="31" xfId="2" applyFont="1" applyBorder="1" applyAlignment="1">
      <alignment horizontal="center"/>
    </xf>
    <xf numFmtId="0" fontId="16" fillId="0" borderId="17" xfId="0" applyFont="1" applyBorder="1"/>
    <xf numFmtId="43" fontId="26" fillId="0" borderId="21" xfId="1" applyFont="1" applyBorder="1"/>
    <xf numFmtId="43" fontId="26" fillId="0" borderId="21" xfId="1" applyFont="1" applyBorder="1" applyAlignment="1">
      <alignment horizontal="right"/>
    </xf>
    <xf numFmtId="4" fontId="19" fillId="0" borderId="0" xfId="2" applyNumberFormat="1" applyFont="1" applyAlignment="1">
      <alignment horizontal="left" vertical="center"/>
    </xf>
    <xf numFmtId="0" fontId="19" fillId="13" borderId="27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0" fontId="0" fillId="0" borderId="25" xfId="0" applyFill="1" applyBorder="1"/>
    <xf numFmtId="4" fontId="19" fillId="15" borderId="28" xfId="2" applyNumberFormat="1" applyFont="1" applyFill="1" applyBorder="1" applyAlignment="1">
      <alignment horizontal="right"/>
    </xf>
    <xf numFmtId="4" fontId="19" fillId="15" borderId="27" xfId="2" applyNumberFormat="1" applyFont="1" applyFill="1" applyBorder="1" applyAlignment="1">
      <alignment horizontal="right"/>
    </xf>
    <xf numFmtId="0" fontId="19" fillId="14" borderId="27" xfId="2" applyFont="1" applyFill="1" applyBorder="1" applyAlignment="1">
      <alignment horizontal="center"/>
    </xf>
    <xf numFmtId="0" fontId="26" fillId="14" borderId="20" xfId="2" applyFont="1" applyFill="1" applyBorder="1" applyAlignment="1">
      <alignment horizontal="center"/>
    </xf>
    <xf numFmtId="0" fontId="16" fillId="0" borderId="27" xfId="0" applyFont="1" applyBorder="1"/>
    <xf numFmtId="4" fontId="26" fillId="16" borderId="30" xfId="2" applyNumberFormat="1" applyFont="1" applyFill="1" applyBorder="1" applyAlignment="1">
      <alignment horizontal="right"/>
    </xf>
    <xf numFmtId="187" fontId="0" fillId="0" borderId="0" xfId="0" applyNumberFormat="1" applyFill="1" applyBorder="1"/>
    <xf numFmtId="0" fontId="19" fillId="0" borderId="0" xfId="2" applyFont="1" applyFill="1" applyAlignment="1">
      <alignment vertical="center"/>
    </xf>
    <xf numFmtId="0" fontId="19" fillId="0" borderId="0" xfId="2" applyFont="1" applyAlignment="1">
      <alignment horizontal="left" vertical="center"/>
    </xf>
    <xf numFmtId="43" fontId="19" fillId="0" borderId="0" xfId="1" applyFont="1" applyAlignment="1">
      <alignment horizontal="left" vertical="center"/>
    </xf>
    <xf numFmtId="0" fontId="0" fillId="0" borderId="0" xfId="0" applyFill="1"/>
    <xf numFmtId="0" fontId="14" fillId="0" borderId="2" xfId="0" applyNumberFormat="1" applyFont="1" applyFill="1" applyBorder="1" applyAlignment="1" applyProtection="1">
      <alignment horizontal="center"/>
    </xf>
    <xf numFmtId="43" fontId="7" fillId="0" borderId="2" xfId="2" applyNumberFormat="1" applyFont="1" applyFill="1" applyBorder="1"/>
    <xf numFmtId="0" fontId="14" fillId="0" borderId="2" xfId="0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/>
    </xf>
    <xf numFmtId="0" fontId="31" fillId="12" borderId="12" xfId="5" applyFont="1" applyFill="1" applyBorder="1" applyAlignment="1">
      <alignment horizontal="center" vertical="center"/>
    </xf>
    <xf numFmtId="0" fontId="31" fillId="12" borderId="13" xfId="5" applyFont="1" applyFill="1" applyBorder="1" applyAlignment="1">
      <alignment horizontal="center" vertical="center"/>
    </xf>
    <xf numFmtId="0" fontId="31" fillId="12" borderId="14" xfId="5" applyFont="1" applyFill="1" applyBorder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31" fillId="0" borderId="0" xfId="5" applyFont="1" applyFill="1" applyAlignment="1">
      <alignment horizontal="center" vertical="center"/>
    </xf>
    <xf numFmtId="0" fontId="31" fillId="0" borderId="0" xfId="5" applyFont="1" applyAlignment="1">
      <alignment horizontal="center" vertical="top"/>
    </xf>
    <xf numFmtId="0" fontId="31" fillId="11" borderId="3" xfId="5" applyFont="1" applyFill="1" applyBorder="1" applyAlignment="1">
      <alignment horizontal="center" vertical="center"/>
    </xf>
    <xf numFmtId="0" fontId="31" fillId="11" borderId="7" xfId="5" applyFont="1" applyFill="1" applyBorder="1" applyAlignment="1">
      <alignment horizontal="center" vertical="center"/>
    </xf>
    <xf numFmtId="0" fontId="31" fillId="11" borderId="6" xfId="5" applyFont="1" applyFill="1" applyBorder="1" applyAlignment="1">
      <alignment horizontal="center" vertical="center"/>
    </xf>
    <xf numFmtId="0" fontId="22" fillId="0" borderId="8" xfId="5" applyFont="1" applyBorder="1" applyAlignment="1">
      <alignment horizontal="center" vertical="center"/>
    </xf>
    <xf numFmtId="0" fontId="22" fillId="0" borderId="9" xfId="5" applyFont="1" applyBorder="1" applyAlignment="1">
      <alignment horizontal="center" vertical="center"/>
    </xf>
    <xf numFmtId="0" fontId="22" fillId="0" borderId="10" xfId="5" applyFont="1" applyBorder="1" applyAlignment="1">
      <alignment horizontal="center" vertical="center"/>
    </xf>
    <xf numFmtId="0" fontId="31" fillId="0" borderId="1" xfId="5" applyFont="1" applyBorder="1" applyAlignment="1">
      <alignment horizontal="center" vertical="center"/>
    </xf>
    <xf numFmtId="0" fontId="17" fillId="13" borderId="3" xfId="0" applyFont="1" applyFill="1" applyBorder="1" applyAlignment="1">
      <alignment horizontal="center"/>
    </xf>
    <xf numFmtId="0" fontId="17" fillId="13" borderId="7" xfId="0" applyFont="1" applyFill="1" applyBorder="1" applyAlignment="1">
      <alignment horizontal="center"/>
    </xf>
    <xf numFmtId="0" fontId="17" fillId="13" borderId="6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13" borderId="0" xfId="0" applyFont="1" applyFill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14" borderId="24" xfId="2" applyFont="1" applyFill="1" applyBorder="1" applyAlignment="1">
      <alignment horizontal="center"/>
    </xf>
    <xf numFmtId="0" fontId="14" fillId="14" borderId="25" xfId="2" applyFont="1" applyFill="1" applyBorder="1" applyAlignment="1">
      <alignment horizontal="center"/>
    </xf>
    <xf numFmtId="0" fontId="14" fillId="15" borderId="28" xfId="0" applyFont="1" applyFill="1" applyBorder="1" applyAlignment="1">
      <alignment horizontal="center"/>
    </xf>
    <xf numFmtId="0" fontId="14" fillId="15" borderId="25" xfId="0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14" fillId="14" borderId="18" xfId="2" applyFont="1" applyFill="1" applyBorder="1" applyAlignment="1">
      <alignment horizontal="center" vertical="center"/>
    </xf>
    <xf numFmtId="0" fontId="14" fillId="14" borderId="19" xfId="2" applyFont="1" applyFill="1" applyBorder="1" applyAlignment="1">
      <alignment horizontal="center" vertical="center"/>
    </xf>
    <xf numFmtId="0" fontId="26" fillId="14" borderId="20" xfId="2" applyFont="1" applyFill="1" applyBorder="1" applyAlignment="1">
      <alignment horizontal="center"/>
    </xf>
    <xf numFmtId="0" fontId="26" fillId="14" borderId="18" xfId="2" applyFont="1" applyFill="1" applyBorder="1" applyAlignment="1">
      <alignment horizontal="center"/>
    </xf>
    <xf numFmtId="0" fontId="26" fillId="14" borderId="19" xfId="2" applyFont="1" applyFill="1" applyBorder="1" applyAlignment="1">
      <alignment horizontal="center"/>
    </xf>
  </cellXfs>
  <cellStyles count="15">
    <cellStyle name="เครื่องหมายจุลภาค 2 2" xfId="4"/>
    <cellStyle name="จุลภาค" xfId="1" builtinId="3"/>
    <cellStyle name="จุลภาค 2" xfId="8"/>
    <cellStyle name="ปกติ" xfId="0" builtinId="0"/>
    <cellStyle name="ปกติ 2" xfId="5"/>
    <cellStyle name="ปกติ 2 2" xfId="2"/>
    <cellStyle name="ปกติ 9" xfId="3"/>
    <cellStyle name="ปกติ_Sheet1" xfId="7"/>
    <cellStyle name="ปกติ_Sheet1 2" xfId="6"/>
    <cellStyle name="ปกติ_Sheet2 2" xfId="9"/>
    <cellStyle name="ปกติ_ประมวลผล_2 2" xfId="12"/>
    <cellStyle name="ปกติ_ประมวลผล-เข้า 2" xfId="10"/>
    <cellStyle name="ปกติ_ประมวลผลเข้า_3 2" xfId="13"/>
    <cellStyle name="ปกติ_ประมวลออก_1" xfId="11"/>
    <cellStyle name="ปกติ_ประมวลออก_2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D56" sqref="D56"/>
    </sheetView>
  </sheetViews>
  <sheetFormatPr defaultRowHeight="23.25" x14ac:dyDescent="0.35"/>
  <cols>
    <col min="1" max="1" width="6.28515625" style="3" customWidth="1"/>
    <col min="2" max="2" width="26.28515625" style="2" customWidth="1"/>
    <col min="3" max="3" width="11.140625" style="4" customWidth="1"/>
    <col min="4" max="4" width="21.5703125" style="5" customWidth="1"/>
    <col min="5" max="5" width="26" style="6" customWidth="1"/>
    <col min="6" max="6" width="6" style="2" customWidth="1"/>
    <col min="7" max="7" width="14.28515625" style="2" bestFit="1" customWidth="1"/>
    <col min="8" max="8" width="32.85546875" style="2" customWidth="1"/>
    <col min="9" max="9" width="15.42578125" style="2" bestFit="1" customWidth="1"/>
    <col min="10" max="10" width="19.5703125" style="2" customWidth="1"/>
    <col min="11" max="11" width="15.28515625" style="2" bestFit="1" customWidth="1"/>
    <col min="12" max="12" width="11.5703125" style="2" bestFit="1" customWidth="1"/>
    <col min="13" max="13" width="14.28515625" style="2" bestFit="1" customWidth="1"/>
    <col min="14" max="16384" width="9.140625" style="2"/>
  </cols>
  <sheetData>
    <row r="1" spans="1:12" ht="23.25" customHeight="1" x14ac:dyDescent="0.35">
      <c r="A1" s="255" t="s">
        <v>1</v>
      </c>
      <c r="B1" s="255"/>
      <c r="C1" s="255"/>
      <c r="D1" s="255"/>
      <c r="E1" s="255"/>
      <c r="F1" s="256" t="s">
        <v>2</v>
      </c>
      <c r="G1" s="256"/>
      <c r="H1" s="256"/>
      <c r="I1" s="256"/>
      <c r="J1" s="256"/>
    </row>
    <row r="2" spans="1:12" ht="23.25" customHeight="1" x14ac:dyDescent="0.35">
      <c r="A2" s="255" t="s">
        <v>3</v>
      </c>
      <c r="B2" s="255"/>
      <c r="C2" s="255"/>
      <c r="D2" s="255"/>
      <c r="E2" s="255"/>
      <c r="F2" s="256" t="s">
        <v>4</v>
      </c>
      <c r="G2" s="256"/>
      <c r="H2" s="256"/>
      <c r="I2" s="256"/>
      <c r="J2" s="256"/>
    </row>
    <row r="3" spans="1:12" ht="23.25" customHeight="1" x14ac:dyDescent="0.35">
      <c r="A3" s="255" t="s">
        <v>22</v>
      </c>
      <c r="B3" s="255"/>
      <c r="C3" s="255"/>
      <c r="D3" s="255"/>
      <c r="E3" s="255"/>
      <c r="F3" s="256" t="s">
        <v>21</v>
      </c>
      <c r="G3" s="256"/>
      <c r="H3" s="256"/>
      <c r="I3" s="256"/>
      <c r="J3" s="256"/>
    </row>
    <row r="4" spans="1:12" ht="23.25" customHeight="1" x14ac:dyDescent="0.35">
      <c r="F4" s="7"/>
      <c r="G4" s="7"/>
      <c r="H4" s="7"/>
      <c r="I4" s="7"/>
      <c r="J4" s="7"/>
    </row>
    <row r="5" spans="1:12" ht="30" customHeight="1" x14ac:dyDescent="0.35">
      <c r="A5" s="8" t="s">
        <v>5</v>
      </c>
      <c r="B5" s="9" t="s">
        <v>6</v>
      </c>
      <c r="C5" s="10" t="s">
        <v>7</v>
      </c>
      <c r="D5" s="11" t="s">
        <v>8</v>
      </c>
      <c r="E5" s="12" t="s">
        <v>9</v>
      </c>
      <c r="F5" s="13" t="s">
        <v>5</v>
      </c>
      <c r="G5" s="14" t="s">
        <v>10</v>
      </c>
      <c r="H5" s="15" t="s">
        <v>11</v>
      </c>
      <c r="I5" s="16" t="s">
        <v>12</v>
      </c>
      <c r="J5" s="16" t="s">
        <v>13</v>
      </c>
    </row>
    <row r="6" spans="1:12" ht="23.25" customHeight="1" x14ac:dyDescent="0.35">
      <c r="A6" s="17">
        <v>1</v>
      </c>
      <c r="B6" s="18" t="s">
        <v>27</v>
      </c>
      <c r="C6" s="19">
        <v>27101971</v>
      </c>
      <c r="D6" s="20">
        <v>5814706.3600000003</v>
      </c>
      <c r="E6" s="20">
        <v>107423495.16</v>
      </c>
      <c r="F6" s="21">
        <v>1</v>
      </c>
      <c r="G6" s="19">
        <v>27101971</v>
      </c>
      <c r="H6" s="18" t="s">
        <v>27</v>
      </c>
      <c r="I6" s="20">
        <v>5814706.3600000003</v>
      </c>
      <c r="J6" s="20">
        <v>107423495.16</v>
      </c>
    </row>
    <row r="7" spans="1:12" ht="23.25" customHeight="1" x14ac:dyDescent="0.35">
      <c r="A7" s="17">
        <v>2</v>
      </c>
      <c r="B7" s="18" t="s">
        <v>28</v>
      </c>
      <c r="C7" s="19">
        <v>27101224</v>
      </c>
      <c r="D7" s="20">
        <v>3164538.44</v>
      </c>
      <c r="E7" s="20">
        <v>63888815.93</v>
      </c>
      <c r="F7" s="21">
        <v>2</v>
      </c>
      <c r="G7" s="19">
        <v>27101224</v>
      </c>
      <c r="H7" s="18" t="s">
        <v>28</v>
      </c>
      <c r="I7" s="20">
        <v>3164538.44</v>
      </c>
      <c r="J7" s="20">
        <v>63888815.93</v>
      </c>
      <c r="K7" s="22"/>
      <c r="L7" s="3"/>
    </row>
    <row r="8" spans="1:12" ht="23.25" customHeight="1" x14ac:dyDescent="0.35">
      <c r="A8" s="17">
        <v>3</v>
      </c>
      <c r="B8" s="18" t="s">
        <v>14</v>
      </c>
      <c r="C8" s="19">
        <v>27160000</v>
      </c>
      <c r="D8" s="20">
        <v>2</v>
      </c>
      <c r="E8" s="20">
        <v>15823063.529999999</v>
      </c>
      <c r="F8" s="21">
        <v>3</v>
      </c>
      <c r="G8" s="19">
        <v>27160000</v>
      </c>
      <c r="H8" s="18" t="s">
        <v>14</v>
      </c>
      <c r="I8" s="20">
        <v>2</v>
      </c>
      <c r="J8" s="20">
        <v>15823063.529999999</v>
      </c>
    </row>
    <row r="9" spans="1:12" ht="23.25" customHeight="1" x14ac:dyDescent="0.35">
      <c r="A9" s="17">
        <v>4</v>
      </c>
      <c r="B9" s="18" t="s">
        <v>29</v>
      </c>
      <c r="C9" s="19">
        <v>87051000</v>
      </c>
      <c r="D9" s="20">
        <v>60000</v>
      </c>
      <c r="E9" s="20">
        <v>15296700</v>
      </c>
      <c r="F9" s="21">
        <v>4</v>
      </c>
      <c r="G9" s="19">
        <v>87051000</v>
      </c>
      <c r="H9" s="18" t="s">
        <v>29</v>
      </c>
      <c r="I9" s="20">
        <v>60000</v>
      </c>
      <c r="J9" s="20">
        <v>15296700</v>
      </c>
    </row>
    <row r="10" spans="1:12" ht="23.25" customHeight="1" x14ac:dyDescent="0.35">
      <c r="A10" s="17">
        <v>5</v>
      </c>
      <c r="B10" s="18" t="s">
        <v>30</v>
      </c>
      <c r="C10" s="19">
        <v>25232990</v>
      </c>
      <c r="D10" s="20">
        <v>5481332</v>
      </c>
      <c r="E10" s="20">
        <v>15081899.51</v>
      </c>
      <c r="F10" s="21">
        <v>5</v>
      </c>
      <c r="G10" s="19">
        <v>25232990</v>
      </c>
      <c r="H10" s="18" t="s">
        <v>30</v>
      </c>
      <c r="I10" s="20">
        <v>5481332</v>
      </c>
      <c r="J10" s="20">
        <v>15081899.51</v>
      </c>
    </row>
    <row r="11" spans="1:12" ht="23.25" customHeight="1" x14ac:dyDescent="0.35">
      <c r="A11" s="17">
        <v>6</v>
      </c>
      <c r="B11" s="18" t="s">
        <v>23</v>
      </c>
      <c r="C11" s="19">
        <v>27101943</v>
      </c>
      <c r="D11" s="20">
        <v>254866.21</v>
      </c>
      <c r="E11" s="20">
        <v>13185498.18</v>
      </c>
      <c r="F11" s="21">
        <v>6</v>
      </c>
      <c r="G11" s="19">
        <v>27101943</v>
      </c>
      <c r="H11" s="18" t="s">
        <v>23</v>
      </c>
      <c r="I11" s="20">
        <v>254866.21</v>
      </c>
      <c r="J11" s="20">
        <v>13185498.18</v>
      </c>
    </row>
    <row r="12" spans="1:12" ht="23.25" customHeight="1" x14ac:dyDescent="0.35">
      <c r="A12" s="17">
        <v>7</v>
      </c>
      <c r="B12" s="18" t="s">
        <v>159</v>
      </c>
      <c r="C12" s="19">
        <v>21069030</v>
      </c>
      <c r="D12" s="20">
        <v>264561.12</v>
      </c>
      <c r="E12" s="20">
        <v>13129210.5</v>
      </c>
      <c r="F12" s="21">
        <v>7</v>
      </c>
      <c r="G12" s="19">
        <v>21069030</v>
      </c>
      <c r="H12" s="18" t="s">
        <v>159</v>
      </c>
      <c r="I12" s="20">
        <v>264561.12</v>
      </c>
      <c r="J12" s="20">
        <v>13129210.5</v>
      </c>
    </row>
    <row r="13" spans="1:12" ht="23.25" customHeight="1" x14ac:dyDescent="0.35">
      <c r="A13" s="17">
        <v>8</v>
      </c>
      <c r="B13" s="18" t="s">
        <v>31</v>
      </c>
      <c r="C13" s="19">
        <v>21011292</v>
      </c>
      <c r="D13" s="20">
        <v>83915</v>
      </c>
      <c r="E13" s="20">
        <v>12275000</v>
      </c>
      <c r="F13" s="21">
        <v>8</v>
      </c>
      <c r="G13" s="19">
        <v>21011292</v>
      </c>
      <c r="H13" s="18" t="s">
        <v>31</v>
      </c>
      <c r="I13" s="20">
        <v>83915</v>
      </c>
      <c r="J13" s="20">
        <v>12275000</v>
      </c>
    </row>
    <row r="14" spans="1:12" ht="23.25" customHeight="1" x14ac:dyDescent="0.35">
      <c r="A14" s="17">
        <v>9</v>
      </c>
      <c r="B14" s="18" t="s">
        <v>32</v>
      </c>
      <c r="C14" s="19">
        <v>87033276</v>
      </c>
      <c r="D14" s="20">
        <v>39425</v>
      </c>
      <c r="E14" s="20">
        <v>11973706.07</v>
      </c>
      <c r="F14" s="21">
        <v>9</v>
      </c>
      <c r="G14" s="19">
        <v>87033276</v>
      </c>
      <c r="H14" s="18" t="s">
        <v>32</v>
      </c>
      <c r="I14" s="20">
        <v>39425</v>
      </c>
      <c r="J14" s="20">
        <v>11973706.07</v>
      </c>
    </row>
    <row r="15" spans="1:12" ht="23.25" customHeight="1" x14ac:dyDescent="0.35">
      <c r="A15" s="17">
        <v>10</v>
      </c>
      <c r="B15" s="18" t="s">
        <v>33</v>
      </c>
      <c r="C15" s="19">
        <v>31052000</v>
      </c>
      <c r="D15" s="20">
        <v>1082500</v>
      </c>
      <c r="E15" s="20">
        <v>11945803.02</v>
      </c>
      <c r="F15" s="21">
        <v>10</v>
      </c>
      <c r="G15" s="19">
        <v>31052000</v>
      </c>
      <c r="H15" s="18" t="s">
        <v>33</v>
      </c>
      <c r="I15" s="20">
        <v>1082500</v>
      </c>
      <c r="J15" s="20">
        <v>11945803.02</v>
      </c>
    </row>
    <row r="16" spans="1:12" ht="24.75" customHeight="1" x14ac:dyDescent="0.4">
      <c r="A16" s="23"/>
      <c r="B16" s="24" t="s">
        <v>16</v>
      </c>
      <c r="C16" s="25"/>
      <c r="D16" s="26">
        <f>SUM(D6:D15)</f>
        <v>16245846.130000001</v>
      </c>
      <c r="E16" s="26">
        <f>SUM(E6:E15)</f>
        <v>280023191.89999998</v>
      </c>
      <c r="F16" s="21">
        <v>11</v>
      </c>
      <c r="G16" s="19">
        <v>17011400</v>
      </c>
      <c r="H16" s="18" t="s">
        <v>34</v>
      </c>
      <c r="I16" s="20">
        <v>1080000</v>
      </c>
      <c r="J16" s="20">
        <v>11220397.199999999</v>
      </c>
    </row>
    <row r="17" spans="1:10" ht="23.25" customHeight="1" x14ac:dyDescent="0.35">
      <c r="A17" s="27"/>
      <c r="B17" s="28" t="s">
        <v>17</v>
      </c>
      <c r="C17" s="29"/>
      <c r="D17" s="30">
        <f>D18-D16</f>
        <v>17562758.188000098</v>
      </c>
      <c r="E17" s="30">
        <f>E18-E16</f>
        <v>538098400.96999907</v>
      </c>
      <c r="F17" s="21">
        <v>12</v>
      </c>
      <c r="G17" s="19">
        <v>22029910</v>
      </c>
      <c r="H17" s="18" t="s">
        <v>158</v>
      </c>
      <c r="I17" s="20">
        <v>240679.67999999999</v>
      </c>
      <c r="J17" s="20">
        <v>11070359.98</v>
      </c>
    </row>
    <row r="18" spans="1:10" ht="28.5" customHeight="1" x14ac:dyDescent="0.35">
      <c r="A18" s="31"/>
      <c r="B18" s="32" t="s">
        <v>0</v>
      </c>
      <c r="C18" s="33"/>
      <c r="D18" s="34">
        <v>33808604.318000101</v>
      </c>
      <c r="E18" s="34">
        <v>818121592.86999905</v>
      </c>
      <c r="F18" s="21">
        <v>13</v>
      </c>
      <c r="G18" s="19">
        <v>23099012</v>
      </c>
      <c r="H18" s="18" t="s">
        <v>36</v>
      </c>
      <c r="I18" s="20">
        <v>838570</v>
      </c>
      <c r="J18" s="20">
        <v>10912885.4</v>
      </c>
    </row>
    <row r="19" spans="1:10" ht="23.25" customHeight="1" x14ac:dyDescent="0.35">
      <c r="A19" s="35"/>
      <c r="B19" s="36"/>
      <c r="C19" s="37"/>
      <c r="D19" s="38"/>
      <c r="E19" s="39"/>
      <c r="F19" s="21">
        <v>14</v>
      </c>
      <c r="G19" s="19">
        <v>29224220</v>
      </c>
      <c r="H19" s="18" t="s">
        <v>15</v>
      </c>
      <c r="I19" s="20">
        <v>146404.79999999999</v>
      </c>
      <c r="J19" s="20">
        <v>10662265.66</v>
      </c>
    </row>
    <row r="20" spans="1:10" ht="23.25" customHeight="1" x14ac:dyDescent="0.35">
      <c r="A20" s="40"/>
      <c r="B20" s="41"/>
      <c r="C20" s="42"/>
      <c r="D20" s="43"/>
      <c r="E20" s="44"/>
      <c r="F20" s="21">
        <v>15</v>
      </c>
      <c r="G20" s="19">
        <v>17023020</v>
      </c>
      <c r="H20" s="45" t="s">
        <v>37</v>
      </c>
      <c r="I20" s="20">
        <v>163850</v>
      </c>
      <c r="J20" s="20">
        <v>10563726</v>
      </c>
    </row>
    <row r="21" spans="1:10" ht="23.25" customHeight="1" x14ac:dyDescent="0.35">
      <c r="A21" s="40"/>
      <c r="B21" s="46"/>
      <c r="C21" s="37"/>
      <c r="D21" s="47"/>
      <c r="E21" s="48"/>
      <c r="F21" s="21">
        <v>16</v>
      </c>
      <c r="G21" s="19">
        <v>23099019</v>
      </c>
      <c r="H21" s="45" t="s">
        <v>35</v>
      </c>
      <c r="I21" s="20">
        <v>587900</v>
      </c>
      <c r="J21" s="20">
        <v>10189183.5</v>
      </c>
    </row>
    <row r="22" spans="1:10" ht="23.25" customHeight="1" x14ac:dyDescent="0.35">
      <c r="A22" s="40"/>
      <c r="B22" s="46"/>
      <c r="C22" s="37"/>
      <c r="D22" s="47"/>
      <c r="E22" s="48"/>
      <c r="F22" s="21">
        <v>17</v>
      </c>
      <c r="G22" s="19">
        <v>84261990</v>
      </c>
      <c r="H22" s="45" t="s">
        <v>38</v>
      </c>
      <c r="I22" s="20">
        <v>115290</v>
      </c>
      <c r="J22" s="20">
        <v>10009310</v>
      </c>
    </row>
    <row r="23" spans="1:10" ht="23.25" customHeight="1" x14ac:dyDescent="0.35">
      <c r="A23" s="49"/>
      <c r="B23" s="50"/>
      <c r="C23" s="51"/>
      <c r="D23" s="52"/>
      <c r="E23" s="53"/>
      <c r="F23" s="21">
        <v>18</v>
      </c>
      <c r="G23" s="19">
        <v>19051000</v>
      </c>
      <c r="H23" s="45" t="s">
        <v>39</v>
      </c>
      <c r="I23" s="20">
        <v>94638.42</v>
      </c>
      <c r="J23" s="20">
        <v>9516885.1199999992</v>
      </c>
    </row>
    <row r="24" spans="1:10" ht="23.25" customHeight="1" x14ac:dyDescent="0.35">
      <c r="B24" s="54"/>
      <c r="C24" s="51"/>
      <c r="D24" s="55"/>
      <c r="E24" s="56"/>
      <c r="F24" s="21">
        <v>19</v>
      </c>
      <c r="G24" s="19">
        <v>84158291</v>
      </c>
      <c r="H24" s="45" t="s">
        <v>40</v>
      </c>
      <c r="I24" s="20">
        <v>28825</v>
      </c>
      <c r="J24" s="20">
        <v>8987768.1400000006</v>
      </c>
    </row>
    <row r="25" spans="1:10" ht="23.25" customHeight="1" x14ac:dyDescent="0.35">
      <c r="B25" s="54"/>
      <c r="C25" s="51"/>
      <c r="D25" s="1"/>
      <c r="E25" s="48"/>
      <c r="F25" s="21">
        <v>20</v>
      </c>
      <c r="G25" s="19">
        <v>27101226</v>
      </c>
      <c r="H25" s="57" t="s">
        <v>41</v>
      </c>
      <c r="I25" s="20">
        <v>466270</v>
      </c>
      <c r="J25" s="20">
        <v>8863669.4199999999</v>
      </c>
    </row>
    <row r="26" spans="1:10" ht="23.25" customHeight="1" x14ac:dyDescent="0.35">
      <c r="B26" s="54"/>
      <c r="C26" s="51"/>
      <c r="D26" s="47"/>
      <c r="E26" s="56"/>
      <c r="F26" s="21">
        <v>21</v>
      </c>
      <c r="G26" s="19">
        <v>19023040</v>
      </c>
      <c r="H26" s="45" t="s">
        <v>42</v>
      </c>
      <c r="I26" s="20">
        <v>120369.33</v>
      </c>
      <c r="J26" s="20">
        <v>8738079.9700000007</v>
      </c>
    </row>
    <row r="27" spans="1:10" ht="23.25" customHeight="1" x14ac:dyDescent="0.35">
      <c r="B27" s="54"/>
      <c r="C27" s="51"/>
      <c r="D27" s="58"/>
      <c r="E27" s="59"/>
      <c r="F27" s="21">
        <v>22</v>
      </c>
      <c r="G27" s="19">
        <v>85071099</v>
      </c>
      <c r="H27" s="57" t="s">
        <v>26</v>
      </c>
      <c r="I27" s="20">
        <v>74743.539999999994</v>
      </c>
      <c r="J27" s="20">
        <v>8550155.3300000001</v>
      </c>
    </row>
    <row r="28" spans="1:10" ht="23.25" customHeight="1" x14ac:dyDescent="0.35">
      <c r="B28" s="54"/>
      <c r="C28" s="51"/>
      <c r="D28" s="60"/>
      <c r="E28" s="59"/>
      <c r="F28" s="21">
        <v>23</v>
      </c>
      <c r="G28" s="19">
        <v>27101212</v>
      </c>
      <c r="H28" s="57" t="s">
        <v>43</v>
      </c>
      <c r="I28" s="20">
        <v>434360</v>
      </c>
      <c r="J28" s="20">
        <v>8477571.6600000001</v>
      </c>
    </row>
    <row r="29" spans="1:10" ht="23.25" customHeight="1" x14ac:dyDescent="0.35">
      <c r="B29" s="54"/>
      <c r="C29" s="51"/>
      <c r="D29" s="61"/>
      <c r="E29" s="56"/>
      <c r="F29" s="21">
        <v>24</v>
      </c>
      <c r="G29" s="19">
        <v>39232199</v>
      </c>
      <c r="H29" s="45" t="s">
        <v>44</v>
      </c>
      <c r="I29" s="20">
        <v>131935</v>
      </c>
      <c r="J29" s="20">
        <v>7975382.0499999998</v>
      </c>
    </row>
    <row r="30" spans="1:10" ht="23.25" customHeight="1" x14ac:dyDescent="0.35">
      <c r="F30" s="21">
        <v>25</v>
      </c>
      <c r="G30" s="19">
        <v>87033371</v>
      </c>
      <c r="H30" s="62" t="s">
        <v>45</v>
      </c>
      <c r="I30" s="20">
        <v>25020</v>
      </c>
      <c r="J30" s="20">
        <v>7797033.9299999997</v>
      </c>
    </row>
    <row r="31" spans="1:10" ht="23.25" customHeight="1" x14ac:dyDescent="0.35">
      <c r="F31" s="21">
        <v>26</v>
      </c>
      <c r="G31" s="19">
        <v>22029950</v>
      </c>
      <c r="H31" s="45" t="s">
        <v>46</v>
      </c>
      <c r="I31" s="20">
        <v>425516.3</v>
      </c>
      <c r="J31" s="20">
        <v>7124608</v>
      </c>
    </row>
    <row r="32" spans="1:10" ht="23.25" customHeight="1" x14ac:dyDescent="0.35">
      <c r="A32" s="63" t="s">
        <v>1</v>
      </c>
      <c r="B32" s="63"/>
      <c r="C32" s="64"/>
      <c r="D32" s="65"/>
      <c r="E32" s="63"/>
      <c r="F32" s="21">
        <v>27</v>
      </c>
      <c r="G32" s="19">
        <v>21039019</v>
      </c>
      <c r="H32" s="45" t="s">
        <v>47</v>
      </c>
      <c r="I32" s="20">
        <v>96671.9</v>
      </c>
      <c r="J32" s="20">
        <v>6617571.9500000002</v>
      </c>
    </row>
    <row r="33" spans="1:10" ht="23.25" customHeight="1" x14ac:dyDescent="0.35">
      <c r="A33" s="63" t="s">
        <v>3</v>
      </c>
      <c r="B33" s="63"/>
      <c r="C33" s="64"/>
      <c r="D33" s="65"/>
      <c r="E33" s="63"/>
      <c r="F33" s="21">
        <v>28</v>
      </c>
      <c r="G33" s="19">
        <v>87011011</v>
      </c>
      <c r="H33" s="45" t="s">
        <v>25</v>
      </c>
      <c r="I33" s="20">
        <v>64000</v>
      </c>
      <c r="J33" s="20">
        <v>6555110.2000000002</v>
      </c>
    </row>
    <row r="34" spans="1:10" ht="23.25" customHeight="1" x14ac:dyDescent="0.35">
      <c r="A34" s="63" t="s">
        <v>61</v>
      </c>
      <c r="B34" s="63"/>
      <c r="C34" s="64"/>
      <c r="D34" s="65"/>
      <c r="E34" s="63"/>
      <c r="F34" s="21">
        <v>29</v>
      </c>
      <c r="G34" s="19">
        <v>31059000</v>
      </c>
      <c r="H34" s="45" t="s">
        <v>33</v>
      </c>
      <c r="I34" s="20">
        <v>559500</v>
      </c>
      <c r="J34" s="20">
        <v>6285563.1500000004</v>
      </c>
    </row>
    <row r="35" spans="1:10" ht="23.25" customHeight="1" x14ac:dyDescent="0.35">
      <c r="F35" s="21">
        <v>30</v>
      </c>
      <c r="G35" s="19">
        <v>19059090</v>
      </c>
      <c r="H35" s="57" t="s">
        <v>39</v>
      </c>
      <c r="I35" s="20">
        <v>101015.7</v>
      </c>
      <c r="J35" s="20">
        <v>6214405</v>
      </c>
    </row>
    <row r="36" spans="1:10" ht="23.25" customHeight="1" x14ac:dyDescent="0.35">
      <c r="A36" s="66" t="s">
        <v>5</v>
      </c>
      <c r="B36" s="67" t="s">
        <v>6</v>
      </c>
      <c r="C36" s="68" t="s">
        <v>7</v>
      </c>
      <c r="D36" s="69" t="s">
        <v>18</v>
      </c>
      <c r="E36" s="70" t="s">
        <v>19</v>
      </c>
      <c r="F36" s="21">
        <v>31</v>
      </c>
      <c r="G36" s="19">
        <v>72142031</v>
      </c>
      <c r="H36" s="71" t="s">
        <v>48</v>
      </c>
      <c r="I36" s="20">
        <v>368028.8</v>
      </c>
      <c r="J36" s="20">
        <v>6041236.46</v>
      </c>
    </row>
    <row r="37" spans="1:10" ht="23.25" customHeight="1" x14ac:dyDescent="0.35">
      <c r="A37" s="95">
        <v>1</v>
      </c>
      <c r="B37" s="103" t="s">
        <v>23</v>
      </c>
      <c r="C37" s="19">
        <v>2710</v>
      </c>
      <c r="D37" s="104">
        <v>175726.78773900002</v>
      </c>
      <c r="E37" s="253">
        <v>3728.9032652099995</v>
      </c>
      <c r="F37" s="21">
        <v>32</v>
      </c>
      <c r="G37" s="19">
        <v>84283990</v>
      </c>
      <c r="H37" s="18" t="s">
        <v>49</v>
      </c>
      <c r="I37" s="20">
        <v>59899</v>
      </c>
      <c r="J37" s="20">
        <v>5910200</v>
      </c>
    </row>
    <row r="38" spans="1:10" ht="23.25" customHeight="1" x14ac:dyDescent="0.35">
      <c r="A38" s="87">
        <v>2</v>
      </c>
      <c r="B38" s="103" t="s">
        <v>24</v>
      </c>
      <c r="C38" s="19">
        <v>2309</v>
      </c>
      <c r="D38" s="104">
        <v>22089.658209999998</v>
      </c>
      <c r="E38" s="253">
        <v>324.50567696000002</v>
      </c>
      <c r="F38" s="21">
        <v>33</v>
      </c>
      <c r="G38" s="19">
        <v>27101981</v>
      </c>
      <c r="H38" s="71" t="s">
        <v>23</v>
      </c>
      <c r="I38" s="20">
        <v>295970</v>
      </c>
      <c r="J38" s="20">
        <v>5899965.4400000004</v>
      </c>
    </row>
    <row r="39" spans="1:10" ht="23.25" customHeight="1" x14ac:dyDescent="0.35">
      <c r="A39" s="87">
        <v>3</v>
      </c>
      <c r="B39" s="106" t="s">
        <v>154</v>
      </c>
      <c r="C39" s="19">
        <v>8703</v>
      </c>
      <c r="D39" s="104">
        <v>768.76599999999996</v>
      </c>
      <c r="E39" s="253">
        <v>280.78360043999999</v>
      </c>
      <c r="F39" s="21">
        <v>34</v>
      </c>
      <c r="G39" s="19">
        <v>96190019</v>
      </c>
      <c r="H39" s="71" t="s">
        <v>50</v>
      </c>
      <c r="I39" s="20">
        <v>36537.300000000003</v>
      </c>
      <c r="J39" s="20">
        <v>5604204.0800000001</v>
      </c>
    </row>
    <row r="40" spans="1:10" ht="23.25" customHeight="1" x14ac:dyDescent="0.35">
      <c r="A40" s="95">
        <v>4</v>
      </c>
      <c r="B40" s="18" t="s">
        <v>158</v>
      </c>
      <c r="C40" s="19">
        <v>2202</v>
      </c>
      <c r="D40" s="104">
        <v>12169.094144000001</v>
      </c>
      <c r="E40" s="253">
        <v>267.44757688999999</v>
      </c>
      <c r="F40" s="21">
        <v>35</v>
      </c>
      <c r="G40" s="19">
        <v>16041311</v>
      </c>
      <c r="H40" s="71" t="s">
        <v>51</v>
      </c>
      <c r="I40" s="20">
        <v>62775</v>
      </c>
      <c r="J40" s="20">
        <v>5467500</v>
      </c>
    </row>
    <row r="41" spans="1:10" ht="23.25" customHeight="1" x14ac:dyDescent="0.35">
      <c r="A41" s="87">
        <v>5</v>
      </c>
      <c r="B41" s="106" t="s">
        <v>155</v>
      </c>
      <c r="C41" s="19">
        <v>3923</v>
      </c>
      <c r="D41" s="104">
        <v>3401.7439629999999</v>
      </c>
      <c r="E41" s="253">
        <v>255.42143829</v>
      </c>
      <c r="F41" s="21">
        <v>36</v>
      </c>
      <c r="G41" s="19">
        <v>84182110</v>
      </c>
      <c r="H41" s="71" t="s">
        <v>52</v>
      </c>
      <c r="I41" s="20">
        <v>7530</v>
      </c>
      <c r="J41" s="20">
        <v>5409550</v>
      </c>
    </row>
    <row r="42" spans="1:10" ht="23.25" customHeight="1" x14ac:dyDescent="0.35">
      <c r="A42" s="87">
        <v>6</v>
      </c>
      <c r="B42" s="103" t="s">
        <v>25</v>
      </c>
      <c r="C42" s="19">
        <v>8701</v>
      </c>
      <c r="D42" s="104">
        <v>1766.0334599999999</v>
      </c>
      <c r="E42" s="253">
        <v>225.99671483</v>
      </c>
      <c r="F42" s="21">
        <v>37</v>
      </c>
      <c r="G42" s="19">
        <v>39231090</v>
      </c>
      <c r="H42" s="71" t="s">
        <v>53</v>
      </c>
      <c r="I42" s="20">
        <v>61735.43</v>
      </c>
      <c r="J42" s="20">
        <v>5099221.0999999996</v>
      </c>
    </row>
    <row r="43" spans="1:10" ht="23.25" customHeight="1" x14ac:dyDescent="0.35">
      <c r="A43" s="95">
        <v>7</v>
      </c>
      <c r="B43" s="103" t="s">
        <v>159</v>
      </c>
      <c r="C43" s="19">
        <v>2106</v>
      </c>
      <c r="D43" s="104">
        <v>4678.9636599999994</v>
      </c>
      <c r="E43" s="253">
        <v>213.84325627000001</v>
      </c>
      <c r="F43" s="21">
        <v>38</v>
      </c>
      <c r="G43" s="19">
        <v>21011110</v>
      </c>
      <c r="H43" s="71" t="s">
        <v>54</v>
      </c>
      <c r="I43" s="20">
        <v>12420</v>
      </c>
      <c r="J43" s="20">
        <v>5075000</v>
      </c>
    </row>
    <row r="44" spans="1:10" ht="23.25" customHeight="1" x14ac:dyDescent="0.35">
      <c r="A44" s="87">
        <v>8</v>
      </c>
      <c r="B44" s="45" t="s">
        <v>156</v>
      </c>
      <c r="C44" s="19">
        <v>7214</v>
      </c>
      <c r="D44" s="104">
        <v>10918.046579999998</v>
      </c>
      <c r="E44" s="253">
        <v>199.54747051000001</v>
      </c>
      <c r="F44" s="21">
        <v>39</v>
      </c>
      <c r="G44" s="19">
        <v>27101979</v>
      </c>
      <c r="H44" s="71" t="s">
        <v>55</v>
      </c>
      <c r="I44" s="20">
        <v>373320</v>
      </c>
      <c r="J44" s="20">
        <v>4850935.8499999996</v>
      </c>
    </row>
    <row r="45" spans="1:10" ht="23.25" customHeight="1" x14ac:dyDescent="0.35">
      <c r="A45" s="87">
        <v>9</v>
      </c>
      <c r="B45" s="103" t="s">
        <v>15</v>
      </c>
      <c r="C45" s="19">
        <v>2922</v>
      </c>
      <c r="D45" s="104">
        <v>2366.2084399999999</v>
      </c>
      <c r="E45" s="253">
        <v>179.04149896999999</v>
      </c>
      <c r="F45" s="21">
        <v>40</v>
      </c>
      <c r="G45" s="19">
        <v>34022095</v>
      </c>
      <c r="H45" s="71" t="s">
        <v>56</v>
      </c>
      <c r="I45" s="20">
        <v>126822.573</v>
      </c>
      <c r="J45" s="20">
        <v>4804833.75</v>
      </c>
    </row>
    <row r="46" spans="1:10" ht="23.25" customHeight="1" x14ac:dyDescent="0.35">
      <c r="A46" s="95">
        <v>10</v>
      </c>
      <c r="B46" s="18" t="s">
        <v>14</v>
      </c>
      <c r="C46" s="19">
        <v>2716</v>
      </c>
      <c r="D46" s="104">
        <v>2.1000000000000001E-2</v>
      </c>
      <c r="E46" s="253">
        <v>168.18196968999999</v>
      </c>
      <c r="F46" s="21">
        <v>41</v>
      </c>
      <c r="G46" s="19">
        <v>10064090</v>
      </c>
      <c r="H46" s="71" t="s">
        <v>57</v>
      </c>
      <c r="I46" s="20">
        <v>387000</v>
      </c>
      <c r="J46" s="20">
        <v>4219000</v>
      </c>
    </row>
    <row r="47" spans="1:10" ht="23.25" customHeight="1" x14ac:dyDescent="0.4">
      <c r="A47" s="73"/>
      <c r="B47" s="73" t="s">
        <v>16</v>
      </c>
      <c r="C47" s="74"/>
      <c r="D47" s="104">
        <f>SUM(D37:D46)</f>
        <v>233885.32319600001</v>
      </c>
      <c r="E47" s="105">
        <f>SUM(E37:E46)</f>
        <v>5843.67246806</v>
      </c>
      <c r="F47" s="21">
        <v>42</v>
      </c>
      <c r="G47" s="19">
        <v>72143090</v>
      </c>
      <c r="H47" s="71" t="s">
        <v>157</v>
      </c>
      <c r="I47" s="20">
        <v>255050.32</v>
      </c>
      <c r="J47" s="20">
        <v>4213820.21</v>
      </c>
    </row>
    <row r="48" spans="1:10" ht="23.25" customHeight="1" x14ac:dyDescent="0.35">
      <c r="A48" s="27"/>
      <c r="B48" s="76" t="s">
        <v>17</v>
      </c>
      <c r="C48" s="77"/>
      <c r="D48" s="104">
        <f>D49-D47</f>
        <v>212348.33456099901</v>
      </c>
      <c r="E48" s="78">
        <f>E49-E47</f>
        <v>4978.3510071799992</v>
      </c>
      <c r="F48" s="21">
        <v>43</v>
      </c>
      <c r="G48" s="19">
        <v>31055100</v>
      </c>
      <c r="H48" s="71" t="s">
        <v>33</v>
      </c>
      <c r="I48" s="20">
        <v>333500</v>
      </c>
      <c r="J48" s="20">
        <v>4188600</v>
      </c>
    </row>
    <row r="49" spans="1:12" ht="23.25" customHeight="1" x14ac:dyDescent="0.45">
      <c r="A49" s="79"/>
      <c r="B49" s="79" t="s">
        <v>0</v>
      </c>
      <c r="C49" s="33"/>
      <c r="D49" s="107">
        <v>446233.65775699902</v>
      </c>
      <c r="E49" s="75">
        <v>10822.023475239999</v>
      </c>
      <c r="F49" s="21">
        <v>44</v>
      </c>
      <c r="G49" s="19">
        <v>31055900</v>
      </c>
      <c r="H49" s="71" t="s">
        <v>33</v>
      </c>
      <c r="I49" s="20">
        <v>359000</v>
      </c>
      <c r="J49" s="20">
        <v>4145400</v>
      </c>
    </row>
    <row r="50" spans="1:12" ht="23.25" customHeight="1" x14ac:dyDescent="0.45">
      <c r="A50" s="80"/>
      <c r="B50" s="80"/>
      <c r="C50" s="81"/>
      <c r="D50" s="38"/>
      <c r="E50" s="39"/>
      <c r="F50" s="21">
        <v>45</v>
      </c>
      <c r="G50" s="19">
        <v>39232119</v>
      </c>
      <c r="H50" s="82" t="s">
        <v>44</v>
      </c>
      <c r="I50" s="20">
        <v>47547</v>
      </c>
      <c r="J50" s="20">
        <v>4094656.4</v>
      </c>
    </row>
    <row r="51" spans="1:12" ht="23.25" customHeight="1" x14ac:dyDescent="0.35">
      <c r="B51" s="83"/>
      <c r="F51" s="21">
        <v>46</v>
      </c>
      <c r="G51" s="19">
        <v>19023090</v>
      </c>
      <c r="H51" s="57" t="s">
        <v>42</v>
      </c>
      <c r="I51" s="20">
        <v>57272.43</v>
      </c>
      <c r="J51" s="20">
        <v>4072481.18</v>
      </c>
    </row>
    <row r="52" spans="1:12" ht="27" customHeight="1" x14ac:dyDescent="0.35">
      <c r="D52" s="102"/>
      <c r="F52" s="21">
        <v>47</v>
      </c>
      <c r="G52" s="19">
        <v>84502000</v>
      </c>
      <c r="H52" s="57" t="s">
        <v>58</v>
      </c>
      <c r="I52" s="20">
        <v>25700</v>
      </c>
      <c r="J52" s="20">
        <v>3994865</v>
      </c>
    </row>
    <row r="53" spans="1:12" ht="23.25" customHeight="1" x14ac:dyDescent="0.35">
      <c r="F53" s="21">
        <v>48</v>
      </c>
      <c r="G53" s="19">
        <v>84089010</v>
      </c>
      <c r="H53" s="57" t="s">
        <v>59</v>
      </c>
      <c r="I53" s="20">
        <v>11977</v>
      </c>
      <c r="J53" s="20">
        <v>3890418.92</v>
      </c>
    </row>
    <row r="54" spans="1:12" ht="23.25" customHeight="1" x14ac:dyDescent="0.35">
      <c r="F54" s="21">
        <v>49</v>
      </c>
      <c r="G54" s="19">
        <v>17019910</v>
      </c>
      <c r="H54" s="57" t="s">
        <v>34</v>
      </c>
      <c r="I54" s="20">
        <v>360000</v>
      </c>
      <c r="J54" s="20">
        <v>3607079.54</v>
      </c>
    </row>
    <row r="55" spans="1:12" ht="23.25" customHeight="1" x14ac:dyDescent="0.35">
      <c r="F55" s="21">
        <v>50</v>
      </c>
      <c r="G55" s="19">
        <v>19011020</v>
      </c>
      <c r="H55" s="57" t="s">
        <v>60</v>
      </c>
      <c r="I55" s="20">
        <v>9514.2000000000007</v>
      </c>
      <c r="J55" s="20">
        <v>3483305.38</v>
      </c>
    </row>
    <row r="56" spans="1:12" ht="23.25" customHeight="1" x14ac:dyDescent="0.35">
      <c r="B56" s="54"/>
      <c r="C56" s="37"/>
      <c r="D56" s="84"/>
      <c r="E56" s="85"/>
      <c r="F56" s="86" t="s">
        <v>16</v>
      </c>
      <c r="G56" s="252"/>
      <c r="H56" s="87"/>
      <c r="I56" s="88">
        <f>SUM(I6:I55)</f>
        <v>25293004.853</v>
      </c>
      <c r="J56" s="89">
        <f>SUM(J6:J55)</f>
        <v>550427396.86999989</v>
      </c>
    </row>
    <row r="57" spans="1:12" ht="23.25" customHeight="1" x14ac:dyDescent="0.35">
      <c r="B57" s="54"/>
      <c r="C57" s="51"/>
      <c r="D57" s="90"/>
      <c r="E57" s="91"/>
      <c r="F57" s="92" t="s">
        <v>17</v>
      </c>
      <c r="G57" s="252"/>
      <c r="H57" s="87"/>
      <c r="I57" s="93">
        <f>I58-I56</f>
        <v>8515599.4650001004</v>
      </c>
      <c r="J57" s="94">
        <f>J58-J56</f>
        <v>267694195.99999917</v>
      </c>
    </row>
    <row r="58" spans="1:12" ht="22.5" customHeight="1" x14ac:dyDescent="0.35">
      <c r="B58" s="54"/>
      <c r="C58" s="37"/>
      <c r="D58" s="84"/>
      <c r="E58" s="48"/>
      <c r="F58" s="254" t="s">
        <v>20</v>
      </c>
      <c r="G58" s="254"/>
      <c r="H58" s="95"/>
      <c r="I58" s="34">
        <v>33808604.318000101</v>
      </c>
      <c r="J58" s="34">
        <v>818121592.86999905</v>
      </c>
    </row>
    <row r="59" spans="1:12" ht="23.25" customHeight="1" x14ac:dyDescent="0.35">
      <c r="B59" s="96"/>
      <c r="C59" s="97"/>
      <c r="D59" s="98"/>
      <c r="E59" s="99"/>
      <c r="H59" s="100"/>
      <c r="I59" s="46"/>
      <c r="J59" s="101"/>
      <c r="K59" s="46"/>
      <c r="L59" s="46"/>
    </row>
    <row r="60" spans="1:12" ht="23.25" customHeight="1" x14ac:dyDescent="0.35">
      <c r="B60" s="96"/>
      <c r="C60" s="97"/>
      <c r="D60" s="98"/>
      <c r="E60" s="99"/>
      <c r="H60" s="100"/>
      <c r="I60" s="46"/>
      <c r="J60" s="101"/>
      <c r="K60" s="46"/>
      <c r="L60" s="46"/>
    </row>
    <row r="61" spans="1:12" ht="23.25" customHeight="1" x14ac:dyDescent="0.35">
      <c r="B61" s="96"/>
      <c r="C61" s="97"/>
      <c r="D61" s="98"/>
      <c r="E61" s="99"/>
      <c r="H61" s="100"/>
      <c r="I61" s="46"/>
      <c r="J61" s="101"/>
      <c r="K61" s="46"/>
      <c r="L61" s="46"/>
    </row>
  </sheetData>
  <mergeCells count="7">
    <mergeCell ref="F58:G58"/>
    <mergeCell ref="A1:E1"/>
    <mergeCell ref="F1:J1"/>
    <mergeCell ref="A2:E2"/>
    <mergeCell ref="F2:J2"/>
    <mergeCell ref="A3:E3"/>
    <mergeCell ref="F3:J3"/>
  </mergeCells>
  <pageMargins left="0.54" right="0.47" top="0.75" bottom="1.0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J11" sqref="J11"/>
    </sheetView>
  </sheetViews>
  <sheetFormatPr defaultRowHeight="12.75" x14ac:dyDescent="0.2"/>
  <cols>
    <col min="1" max="1" width="7.28515625" style="140" customWidth="1"/>
    <col min="2" max="2" width="11" style="140" customWidth="1"/>
    <col min="3" max="3" width="45" style="140" customWidth="1"/>
    <col min="4" max="4" width="18" style="140" customWidth="1"/>
    <col min="5" max="5" width="22" style="140" customWidth="1"/>
    <col min="6" max="6" width="18" style="140" customWidth="1"/>
    <col min="7" max="7" width="20.5703125" style="140" customWidth="1"/>
    <col min="8" max="243" width="9.140625" style="140"/>
    <col min="244" max="244" width="11" style="140" customWidth="1"/>
    <col min="245" max="245" width="51.42578125" style="140" customWidth="1"/>
    <col min="246" max="247" width="44.28515625" style="140" customWidth="1"/>
    <col min="248" max="248" width="3.85546875" style="140" customWidth="1"/>
    <col min="249" max="250" width="23.5703125" style="140" customWidth="1"/>
    <col min="251" max="251" width="20.5703125" style="140" customWidth="1"/>
    <col min="252" max="253" width="14.7109375" style="140" customWidth="1"/>
    <col min="254" max="499" width="9.140625" style="140"/>
    <col min="500" max="500" width="11" style="140" customWidth="1"/>
    <col min="501" max="501" width="51.42578125" style="140" customWidth="1"/>
    <col min="502" max="503" width="44.28515625" style="140" customWidth="1"/>
    <col min="504" max="504" width="3.85546875" style="140" customWidth="1"/>
    <col min="505" max="506" width="23.5703125" style="140" customWidth="1"/>
    <col min="507" max="507" width="20.5703125" style="140" customWidth="1"/>
    <col min="508" max="509" width="14.7109375" style="140" customWidth="1"/>
    <col min="510" max="755" width="9.140625" style="140"/>
    <col min="756" max="756" width="11" style="140" customWidth="1"/>
    <col min="757" max="757" width="51.42578125" style="140" customWidth="1"/>
    <col min="758" max="759" width="44.28515625" style="140" customWidth="1"/>
    <col min="760" max="760" width="3.85546875" style="140" customWidth="1"/>
    <col min="761" max="762" width="23.5703125" style="140" customWidth="1"/>
    <col min="763" max="763" width="20.5703125" style="140" customWidth="1"/>
    <col min="764" max="765" width="14.7109375" style="140" customWidth="1"/>
    <col min="766" max="1011" width="9.140625" style="140"/>
    <col min="1012" max="1012" width="11" style="140" customWidth="1"/>
    <col min="1013" max="1013" width="51.42578125" style="140" customWidth="1"/>
    <col min="1014" max="1015" width="44.28515625" style="140" customWidth="1"/>
    <col min="1016" max="1016" width="3.85546875" style="140" customWidth="1"/>
    <col min="1017" max="1018" width="23.5703125" style="140" customWidth="1"/>
    <col min="1019" max="1019" width="20.5703125" style="140" customWidth="1"/>
    <col min="1020" max="1021" width="14.7109375" style="140" customWidth="1"/>
    <col min="1022" max="1267" width="9.140625" style="140"/>
    <col min="1268" max="1268" width="11" style="140" customWidth="1"/>
    <col min="1269" max="1269" width="51.42578125" style="140" customWidth="1"/>
    <col min="1270" max="1271" width="44.28515625" style="140" customWidth="1"/>
    <col min="1272" max="1272" width="3.85546875" style="140" customWidth="1"/>
    <col min="1273" max="1274" width="23.5703125" style="140" customWidth="1"/>
    <col min="1275" max="1275" width="20.5703125" style="140" customWidth="1"/>
    <col min="1276" max="1277" width="14.7109375" style="140" customWidth="1"/>
    <col min="1278" max="1523" width="9.140625" style="140"/>
    <col min="1524" max="1524" width="11" style="140" customWidth="1"/>
    <col min="1525" max="1525" width="51.42578125" style="140" customWidth="1"/>
    <col min="1526" max="1527" width="44.28515625" style="140" customWidth="1"/>
    <col min="1528" max="1528" width="3.85546875" style="140" customWidth="1"/>
    <col min="1529" max="1530" width="23.5703125" style="140" customWidth="1"/>
    <col min="1531" max="1531" width="20.5703125" style="140" customWidth="1"/>
    <col min="1532" max="1533" width="14.7109375" style="140" customWidth="1"/>
    <col min="1534" max="1779" width="9.140625" style="140"/>
    <col min="1780" max="1780" width="11" style="140" customWidth="1"/>
    <col min="1781" max="1781" width="51.42578125" style="140" customWidth="1"/>
    <col min="1782" max="1783" width="44.28515625" style="140" customWidth="1"/>
    <col min="1784" max="1784" width="3.85546875" style="140" customWidth="1"/>
    <col min="1785" max="1786" width="23.5703125" style="140" customWidth="1"/>
    <col min="1787" max="1787" width="20.5703125" style="140" customWidth="1"/>
    <col min="1788" max="1789" width="14.7109375" style="140" customWidth="1"/>
    <col min="1790" max="2035" width="9.140625" style="140"/>
    <col min="2036" max="2036" width="11" style="140" customWidth="1"/>
    <col min="2037" max="2037" width="51.42578125" style="140" customWidth="1"/>
    <col min="2038" max="2039" width="44.28515625" style="140" customWidth="1"/>
    <col min="2040" max="2040" width="3.85546875" style="140" customWidth="1"/>
    <col min="2041" max="2042" width="23.5703125" style="140" customWidth="1"/>
    <col min="2043" max="2043" width="20.5703125" style="140" customWidth="1"/>
    <col min="2044" max="2045" width="14.7109375" style="140" customWidth="1"/>
    <col min="2046" max="2291" width="9.140625" style="140"/>
    <col min="2292" max="2292" width="11" style="140" customWidth="1"/>
    <col min="2293" max="2293" width="51.42578125" style="140" customWidth="1"/>
    <col min="2294" max="2295" width="44.28515625" style="140" customWidth="1"/>
    <col min="2296" max="2296" width="3.85546875" style="140" customWidth="1"/>
    <col min="2297" max="2298" width="23.5703125" style="140" customWidth="1"/>
    <col min="2299" max="2299" width="20.5703125" style="140" customWidth="1"/>
    <col min="2300" max="2301" width="14.7109375" style="140" customWidth="1"/>
    <col min="2302" max="2547" width="9.140625" style="140"/>
    <col min="2548" max="2548" width="11" style="140" customWidth="1"/>
    <col min="2549" max="2549" width="51.42578125" style="140" customWidth="1"/>
    <col min="2550" max="2551" width="44.28515625" style="140" customWidth="1"/>
    <col min="2552" max="2552" width="3.85546875" style="140" customWidth="1"/>
    <col min="2553" max="2554" width="23.5703125" style="140" customWidth="1"/>
    <col min="2555" max="2555" width="20.5703125" style="140" customWidth="1"/>
    <col min="2556" max="2557" width="14.7109375" style="140" customWidth="1"/>
    <col min="2558" max="2803" width="9.140625" style="140"/>
    <col min="2804" max="2804" width="11" style="140" customWidth="1"/>
    <col min="2805" max="2805" width="51.42578125" style="140" customWidth="1"/>
    <col min="2806" max="2807" width="44.28515625" style="140" customWidth="1"/>
    <col min="2808" max="2808" width="3.85546875" style="140" customWidth="1"/>
    <col min="2809" max="2810" width="23.5703125" style="140" customWidth="1"/>
    <col min="2811" max="2811" width="20.5703125" style="140" customWidth="1"/>
    <col min="2812" max="2813" width="14.7109375" style="140" customWidth="1"/>
    <col min="2814" max="3059" width="9.140625" style="140"/>
    <col min="3060" max="3060" width="11" style="140" customWidth="1"/>
    <col min="3061" max="3061" width="51.42578125" style="140" customWidth="1"/>
    <col min="3062" max="3063" width="44.28515625" style="140" customWidth="1"/>
    <col min="3064" max="3064" width="3.85546875" style="140" customWidth="1"/>
    <col min="3065" max="3066" width="23.5703125" style="140" customWidth="1"/>
    <col min="3067" max="3067" width="20.5703125" style="140" customWidth="1"/>
    <col min="3068" max="3069" width="14.7109375" style="140" customWidth="1"/>
    <col min="3070" max="3315" width="9.140625" style="140"/>
    <col min="3316" max="3316" width="11" style="140" customWidth="1"/>
    <col min="3317" max="3317" width="51.42578125" style="140" customWidth="1"/>
    <col min="3318" max="3319" width="44.28515625" style="140" customWidth="1"/>
    <col min="3320" max="3320" width="3.85546875" style="140" customWidth="1"/>
    <col min="3321" max="3322" width="23.5703125" style="140" customWidth="1"/>
    <col min="3323" max="3323" width="20.5703125" style="140" customWidth="1"/>
    <col min="3324" max="3325" width="14.7109375" style="140" customWidth="1"/>
    <col min="3326" max="3571" width="9.140625" style="140"/>
    <col min="3572" max="3572" width="11" style="140" customWidth="1"/>
    <col min="3573" max="3573" width="51.42578125" style="140" customWidth="1"/>
    <col min="3574" max="3575" width="44.28515625" style="140" customWidth="1"/>
    <col min="3576" max="3576" width="3.85546875" style="140" customWidth="1"/>
    <col min="3577" max="3578" width="23.5703125" style="140" customWidth="1"/>
    <col min="3579" max="3579" width="20.5703125" style="140" customWidth="1"/>
    <col min="3580" max="3581" width="14.7109375" style="140" customWidth="1"/>
    <col min="3582" max="3827" width="9.140625" style="140"/>
    <col min="3828" max="3828" width="11" style="140" customWidth="1"/>
    <col min="3829" max="3829" width="51.42578125" style="140" customWidth="1"/>
    <col min="3830" max="3831" width="44.28515625" style="140" customWidth="1"/>
    <col min="3832" max="3832" width="3.85546875" style="140" customWidth="1"/>
    <col min="3833" max="3834" width="23.5703125" style="140" customWidth="1"/>
    <col min="3835" max="3835" width="20.5703125" style="140" customWidth="1"/>
    <col min="3836" max="3837" width="14.7109375" style="140" customWidth="1"/>
    <col min="3838" max="4083" width="9.140625" style="140"/>
    <col min="4084" max="4084" width="11" style="140" customWidth="1"/>
    <col min="4085" max="4085" width="51.42578125" style="140" customWidth="1"/>
    <col min="4086" max="4087" width="44.28515625" style="140" customWidth="1"/>
    <col min="4088" max="4088" width="3.85546875" style="140" customWidth="1"/>
    <col min="4089" max="4090" width="23.5703125" style="140" customWidth="1"/>
    <col min="4091" max="4091" width="20.5703125" style="140" customWidth="1"/>
    <col min="4092" max="4093" width="14.7109375" style="140" customWidth="1"/>
    <col min="4094" max="4339" width="9.140625" style="140"/>
    <col min="4340" max="4340" width="11" style="140" customWidth="1"/>
    <col min="4341" max="4341" width="51.42578125" style="140" customWidth="1"/>
    <col min="4342" max="4343" width="44.28515625" style="140" customWidth="1"/>
    <col min="4344" max="4344" width="3.85546875" style="140" customWidth="1"/>
    <col min="4345" max="4346" width="23.5703125" style="140" customWidth="1"/>
    <col min="4347" max="4347" width="20.5703125" style="140" customWidth="1"/>
    <col min="4348" max="4349" width="14.7109375" style="140" customWidth="1"/>
    <col min="4350" max="4595" width="9.140625" style="140"/>
    <col min="4596" max="4596" width="11" style="140" customWidth="1"/>
    <col min="4597" max="4597" width="51.42578125" style="140" customWidth="1"/>
    <col min="4598" max="4599" width="44.28515625" style="140" customWidth="1"/>
    <col min="4600" max="4600" width="3.85546875" style="140" customWidth="1"/>
    <col min="4601" max="4602" width="23.5703125" style="140" customWidth="1"/>
    <col min="4603" max="4603" width="20.5703125" style="140" customWidth="1"/>
    <col min="4604" max="4605" width="14.7109375" style="140" customWidth="1"/>
    <col min="4606" max="4851" width="9.140625" style="140"/>
    <col min="4852" max="4852" width="11" style="140" customWidth="1"/>
    <col min="4853" max="4853" width="51.42578125" style="140" customWidth="1"/>
    <col min="4854" max="4855" width="44.28515625" style="140" customWidth="1"/>
    <col min="4856" max="4856" width="3.85546875" style="140" customWidth="1"/>
    <col min="4857" max="4858" width="23.5703125" style="140" customWidth="1"/>
    <col min="4859" max="4859" width="20.5703125" style="140" customWidth="1"/>
    <col min="4860" max="4861" width="14.7109375" style="140" customWidth="1"/>
    <col min="4862" max="5107" width="9.140625" style="140"/>
    <col min="5108" max="5108" width="11" style="140" customWidth="1"/>
    <col min="5109" max="5109" width="51.42578125" style="140" customWidth="1"/>
    <col min="5110" max="5111" width="44.28515625" style="140" customWidth="1"/>
    <col min="5112" max="5112" width="3.85546875" style="140" customWidth="1"/>
    <col min="5113" max="5114" width="23.5703125" style="140" customWidth="1"/>
    <col min="5115" max="5115" width="20.5703125" style="140" customWidth="1"/>
    <col min="5116" max="5117" width="14.7109375" style="140" customWidth="1"/>
    <col min="5118" max="5363" width="9.140625" style="140"/>
    <col min="5364" max="5364" width="11" style="140" customWidth="1"/>
    <col min="5365" max="5365" width="51.42578125" style="140" customWidth="1"/>
    <col min="5366" max="5367" width="44.28515625" style="140" customWidth="1"/>
    <col min="5368" max="5368" width="3.85546875" style="140" customWidth="1"/>
    <col min="5369" max="5370" width="23.5703125" style="140" customWidth="1"/>
    <col min="5371" max="5371" width="20.5703125" style="140" customWidth="1"/>
    <col min="5372" max="5373" width="14.7109375" style="140" customWidth="1"/>
    <col min="5374" max="5619" width="9.140625" style="140"/>
    <col min="5620" max="5620" width="11" style="140" customWidth="1"/>
    <col min="5621" max="5621" width="51.42578125" style="140" customWidth="1"/>
    <col min="5622" max="5623" width="44.28515625" style="140" customWidth="1"/>
    <col min="5624" max="5624" width="3.85546875" style="140" customWidth="1"/>
    <col min="5625" max="5626" width="23.5703125" style="140" customWidth="1"/>
    <col min="5627" max="5627" width="20.5703125" style="140" customWidth="1"/>
    <col min="5628" max="5629" width="14.7109375" style="140" customWidth="1"/>
    <col min="5630" max="5875" width="9.140625" style="140"/>
    <col min="5876" max="5876" width="11" style="140" customWidth="1"/>
    <col min="5877" max="5877" width="51.42578125" style="140" customWidth="1"/>
    <col min="5878" max="5879" width="44.28515625" style="140" customWidth="1"/>
    <col min="5880" max="5880" width="3.85546875" style="140" customWidth="1"/>
    <col min="5881" max="5882" width="23.5703125" style="140" customWidth="1"/>
    <col min="5883" max="5883" width="20.5703125" style="140" customWidth="1"/>
    <col min="5884" max="5885" width="14.7109375" style="140" customWidth="1"/>
    <col min="5886" max="6131" width="9.140625" style="140"/>
    <col min="6132" max="6132" width="11" style="140" customWidth="1"/>
    <col min="6133" max="6133" width="51.42578125" style="140" customWidth="1"/>
    <col min="6134" max="6135" width="44.28515625" style="140" customWidth="1"/>
    <col min="6136" max="6136" width="3.85546875" style="140" customWidth="1"/>
    <col min="6137" max="6138" width="23.5703125" style="140" customWidth="1"/>
    <col min="6139" max="6139" width="20.5703125" style="140" customWidth="1"/>
    <col min="6140" max="6141" width="14.7109375" style="140" customWidth="1"/>
    <col min="6142" max="6387" width="9.140625" style="140"/>
    <col min="6388" max="6388" width="11" style="140" customWidth="1"/>
    <col min="6389" max="6389" width="51.42578125" style="140" customWidth="1"/>
    <col min="6390" max="6391" width="44.28515625" style="140" customWidth="1"/>
    <col min="6392" max="6392" width="3.85546875" style="140" customWidth="1"/>
    <col min="6393" max="6394" width="23.5703125" style="140" customWidth="1"/>
    <col min="6395" max="6395" width="20.5703125" style="140" customWidth="1"/>
    <col min="6396" max="6397" width="14.7109375" style="140" customWidth="1"/>
    <col min="6398" max="6643" width="9.140625" style="140"/>
    <col min="6644" max="6644" width="11" style="140" customWidth="1"/>
    <col min="6645" max="6645" width="51.42578125" style="140" customWidth="1"/>
    <col min="6646" max="6647" width="44.28515625" style="140" customWidth="1"/>
    <col min="6648" max="6648" width="3.85546875" style="140" customWidth="1"/>
    <col min="6649" max="6650" width="23.5703125" style="140" customWidth="1"/>
    <col min="6651" max="6651" width="20.5703125" style="140" customWidth="1"/>
    <col min="6652" max="6653" width="14.7109375" style="140" customWidth="1"/>
    <col min="6654" max="6899" width="9.140625" style="140"/>
    <col min="6900" max="6900" width="11" style="140" customWidth="1"/>
    <col min="6901" max="6901" width="51.42578125" style="140" customWidth="1"/>
    <col min="6902" max="6903" width="44.28515625" style="140" customWidth="1"/>
    <col min="6904" max="6904" width="3.85546875" style="140" customWidth="1"/>
    <col min="6905" max="6906" width="23.5703125" style="140" customWidth="1"/>
    <col min="6907" max="6907" width="20.5703125" style="140" customWidth="1"/>
    <col min="6908" max="6909" width="14.7109375" style="140" customWidth="1"/>
    <col min="6910" max="7155" width="9.140625" style="140"/>
    <col min="7156" max="7156" width="11" style="140" customWidth="1"/>
    <col min="7157" max="7157" width="51.42578125" style="140" customWidth="1"/>
    <col min="7158" max="7159" width="44.28515625" style="140" customWidth="1"/>
    <col min="7160" max="7160" width="3.85546875" style="140" customWidth="1"/>
    <col min="7161" max="7162" width="23.5703125" style="140" customWidth="1"/>
    <col min="7163" max="7163" width="20.5703125" style="140" customWidth="1"/>
    <col min="7164" max="7165" width="14.7109375" style="140" customWidth="1"/>
    <col min="7166" max="7411" width="9.140625" style="140"/>
    <col min="7412" max="7412" width="11" style="140" customWidth="1"/>
    <col min="7413" max="7413" width="51.42578125" style="140" customWidth="1"/>
    <col min="7414" max="7415" width="44.28515625" style="140" customWidth="1"/>
    <col min="7416" max="7416" width="3.85546875" style="140" customWidth="1"/>
    <col min="7417" max="7418" width="23.5703125" style="140" customWidth="1"/>
    <col min="7419" max="7419" width="20.5703125" style="140" customWidth="1"/>
    <col min="7420" max="7421" width="14.7109375" style="140" customWidth="1"/>
    <col min="7422" max="7667" width="9.140625" style="140"/>
    <col min="7668" max="7668" width="11" style="140" customWidth="1"/>
    <col min="7669" max="7669" width="51.42578125" style="140" customWidth="1"/>
    <col min="7670" max="7671" width="44.28515625" style="140" customWidth="1"/>
    <col min="7672" max="7672" width="3.85546875" style="140" customWidth="1"/>
    <col min="7673" max="7674" width="23.5703125" style="140" customWidth="1"/>
    <col min="7675" max="7675" width="20.5703125" style="140" customWidth="1"/>
    <col min="7676" max="7677" width="14.7109375" style="140" customWidth="1"/>
    <col min="7678" max="7923" width="9.140625" style="140"/>
    <col min="7924" max="7924" width="11" style="140" customWidth="1"/>
    <col min="7925" max="7925" width="51.42578125" style="140" customWidth="1"/>
    <col min="7926" max="7927" width="44.28515625" style="140" customWidth="1"/>
    <col min="7928" max="7928" width="3.85546875" style="140" customWidth="1"/>
    <col min="7929" max="7930" width="23.5703125" style="140" customWidth="1"/>
    <col min="7931" max="7931" width="20.5703125" style="140" customWidth="1"/>
    <col min="7932" max="7933" width="14.7109375" style="140" customWidth="1"/>
    <col min="7934" max="8179" width="9.140625" style="140"/>
    <col min="8180" max="8180" width="11" style="140" customWidth="1"/>
    <col min="8181" max="8181" width="51.42578125" style="140" customWidth="1"/>
    <col min="8182" max="8183" width="44.28515625" style="140" customWidth="1"/>
    <col min="8184" max="8184" width="3.85546875" style="140" customWidth="1"/>
    <col min="8185" max="8186" width="23.5703125" style="140" customWidth="1"/>
    <col min="8187" max="8187" width="20.5703125" style="140" customWidth="1"/>
    <col min="8188" max="8189" width="14.7109375" style="140" customWidth="1"/>
    <col min="8190" max="8435" width="9.140625" style="140"/>
    <col min="8436" max="8436" width="11" style="140" customWidth="1"/>
    <col min="8437" max="8437" width="51.42578125" style="140" customWidth="1"/>
    <col min="8438" max="8439" width="44.28515625" style="140" customWidth="1"/>
    <col min="8440" max="8440" width="3.85546875" style="140" customWidth="1"/>
    <col min="8441" max="8442" width="23.5703125" style="140" customWidth="1"/>
    <col min="8443" max="8443" width="20.5703125" style="140" customWidth="1"/>
    <col min="8444" max="8445" width="14.7109375" style="140" customWidth="1"/>
    <col min="8446" max="8691" width="9.140625" style="140"/>
    <col min="8692" max="8692" width="11" style="140" customWidth="1"/>
    <col min="8693" max="8693" width="51.42578125" style="140" customWidth="1"/>
    <col min="8694" max="8695" width="44.28515625" style="140" customWidth="1"/>
    <col min="8696" max="8696" width="3.85546875" style="140" customWidth="1"/>
    <col min="8697" max="8698" width="23.5703125" style="140" customWidth="1"/>
    <col min="8699" max="8699" width="20.5703125" style="140" customWidth="1"/>
    <col min="8700" max="8701" width="14.7109375" style="140" customWidth="1"/>
    <col min="8702" max="8947" width="9.140625" style="140"/>
    <col min="8948" max="8948" width="11" style="140" customWidth="1"/>
    <col min="8949" max="8949" width="51.42578125" style="140" customWidth="1"/>
    <col min="8950" max="8951" width="44.28515625" style="140" customWidth="1"/>
    <col min="8952" max="8952" width="3.85546875" style="140" customWidth="1"/>
    <col min="8953" max="8954" width="23.5703125" style="140" customWidth="1"/>
    <col min="8955" max="8955" width="20.5703125" style="140" customWidth="1"/>
    <col min="8956" max="8957" width="14.7109375" style="140" customWidth="1"/>
    <col min="8958" max="9203" width="9.140625" style="140"/>
    <col min="9204" max="9204" width="11" style="140" customWidth="1"/>
    <col min="9205" max="9205" width="51.42578125" style="140" customWidth="1"/>
    <col min="9206" max="9207" width="44.28515625" style="140" customWidth="1"/>
    <col min="9208" max="9208" width="3.85546875" style="140" customWidth="1"/>
    <col min="9209" max="9210" width="23.5703125" style="140" customWidth="1"/>
    <col min="9211" max="9211" width="20.5703125" style="140" customWidth="1"/>
    <col min="9212" max="9213" width="14.7109375" style="140" customWidth="1"/>
    <col min="9214" max="9459" width="9.140625" style="140"/>
    <col min="9460" max="9460" width="11" style="140" customWidth="1"/>
    <col min="9461" max="9461" width="51.42578125" style="140" customWidth="1"/>
    <col min="9462" max="9463" width="44.28515625" style="140" customWidth="1"/>
    <col min="9464" max="9464" width="3.85546875" style="140" customWidth="1"/>
    <col min="9465" max="9466" width="23.5703125" style="140" customWidth="1"/>
    <col min="9467" max="9467" width="20.5703125" style="140" customWidth="1"/>
    <col min="9468" max="9469" width="14.7109375" style="140" customWidth="1"/>
    <col min="9470" max="9715" width="9.140625" style="140"/>
    <col min="9716" max="9716" width="11" style="140" customWidth="1"/>
    <col min="9717" max="9717" width="51.42578125" style="140" customWidth="1"/>
    <col min="9718" max="9719" width="44.28515625" style="140" customWidth="1"/>
    <col min="9720" max="9720" width="3.85546875" style="140" customWidth="1"/>
    <col min="9721" max="9722" width="23.5703125" style="140" customWidth="1"/>
    <col min="9723" max="9723" width="20.5703125" style="140" customWidth="1"/>
    <col min="9724" max="9725" width="14.7109375" style="140" customWidth="1"/>
    <col min="9726" max="9971" width="9.140625" style="140"/>
    <col min="9972" max="9972" width="11" style="140" customWidth="1"/>
    <col min="9973" max="9973" width="51.42578125" style="140" customWidth="1"/>
    <col min="9974" max="9975" width="44.28515625" style="140" customWidth="1"/>
    <col min="9976" max="9976" width="3.85546875" style="140" customWidth="1"/>
    <col min="9977" max="9978" width="23.5703125" style="140" customWidth="1"/>
    <col min="9979" max="9979" width="20.5703125" style="140" customWidth="1"/>
    <col min="9980" max="9981" width="14.7109375" style="140" customWidth="1"/>
    <col min="9982" max="10227" width="9.140625" style="140"/>
    <col min="10228" max="10228" width="11" style="140" customWidth="1"/>
    <col min="10229" max="10229" width="51.42578125" style="140" customWidth="1"/>
    <col min="10230" max="10231" width="44.28515625" style="140" customWidth="1"/>
    <col min="10232" max="10232" width="3.85546875" style="140" customWidth="1"/>
    <col min="10233" max="10234" width="23.5703125" style="140" customWidth="1"/>
    <col min="10235" max="10235" width="20.5703125" style="140" customWidth="1"/>
    <col min="10236" max="10237" width="14.7109375" style="140" customWidth="1"/>
    <col min="10238" max="10483" width="9.140625" style="140"/>
    <col min="10484" max="10484" width="11" style="140" customWidth="1"/>
    <col min="10485" max="10485" width="51.42578125" style="140" customWidth="1"/>
    <col min="10486" max="10487" width="44.28515625" style="140" customWidth="1"/>
    <col min="10488" max="10488" width="3.85546875" style="140" customWidth="1"/>
    <col min="10489" max="10490" width="23.5703125" style="140" customWidth="1"/>
    <col min="10491" max="10491" width="20.5703125" style="140" customWidth="1"/>
    <col min="10492" max="10493" width="14.7109375" style="140" customWidth="1"/>
    <col min="10494" max="10739" width="9.140625" style="140"/>
    <col min="10740" max="10740" width="11" style="140" customWidth="1"/>
    <col min="10741" max="10741" width="51.42578125" style="140" customWidth="1"/>
    <col min="10742" max="10743" width="44.28515625" style="140" customWidth="1"/>
    <col min="10744" max="10744" width="3.85546875" style="140" customWidth="1"/>
    <col min="10745" max="10746" width="23.5703125" style="140" customWidth="1"/>
    <col min="10747" max="10747" width="20.5703125" style="140" customWidth="1"/>
    <col min="10748" max="10749" width="14.7109375" style="140" customWidth="1"/>
    <col min="10750" max="10995" width="9.140625" style="140"/>
    <col min="10996" max="10996" width="11" style="140" customWidth="1"/>
    <col min="10997" max="10997" width="51.42578125" style="140" customWidth="1"/>
    <col min="10998" max="10999" width="44.28515625" style="140" customWidth="1"/>
    <col min="11000" max="11000" width="3.85546875" style="140" customWidth="1"/>
    <col min="11001" max="11002" width="23.5703125" style="140" customWidth="1"/>
    <col min="11003" max="11003" width="20.5703125" style="140" customWidth="1"/>
    <col min="11004" max="11005" width="14.7109375" style="140" customWidth="1"/>
    <col min="11006" max="11251" width="9.140625" style="140"/>
    <col min="11252" max="11252" width="11" style="140" customWidth="1"/>
    <col min="11253" max="11253" width="51.42578125" style="140" customWidth="1"/>
    <col min="11254" max="11255" width="44.28515625" style="140" customWidth="1"/>
    <col min="11256" max="11256" width="3.85546875" style="140" customWidth="1"/>
    <col min="11257" max="11258" width="23.5703125" style="140" customWidth="1"/>
    <col min="11259" max="11259" width="20.5703125" style="140" customWidth="1"/>
    <col min="11260" max="11261" width="14.7109375" style="140" customWidth="1"/>
    <col min="11262" max="11507" width="9.140625" style="140"/>
    <col min="11508" max="11508" width="11" style="140" customWidth="1"/>
    <col min="11509" max="11509" width="51.42578125" style="140" customWidth="1"/>
    <col min="11510" max="11511" width="44.28515625" style="140" customWidth="1"/>
    <col min="11512" max="11512" width="3.85546875" style="140" customWidth="1"/>
    <col min="11513" max="11514" width="23.5703125" style="140" customWidth="1"/>
    <col min="11515" max="11515" width="20.5703125" style="140" customWidth="1"/>
    <col min="11516" max="11517" width="14.7109375" style="140" customWidth="1"/>
    <col min="11518" max="11763" width="9.140625" style="140"/>
    <col min="11764" max="11764" width="11" style="140" customWidth="1"/>
    <col min="11765" max="11765" width="51.42578125" style="140" customWidth="1"/>
    <col min="11766" max="11767" width="44.28515625" style="140" customWidth="1"/>
    <col min="11768" max="11768" width="3.85546875" style="140" customWidth="1"/>
    <col min="11769" max="11770" width="23.5703125" style="140" customWidth="1"/>
    <col min="11771" max="11771" width="20.5703125" style="140" customWidth="1"/>
    <col min="11772" max="11773" width="14.7109375" style="140" customWidth="1"/>
    <col min="11774" max="12019" width="9.140625" style="140"/>
    <col min="12020" max="12020" width="11" style="140" customWidth="1"/>
    <col min="12021" max="12021" width="51.42578125" style="140" customWidth="1"/>
    <col min="12022" max="12023" width="44.28515625" style="140" customWidth="1"/>
    <col min="12024" max="12024" width="3.85546875" style="140" customWidth="1"/>
    <col min="12025" max="12026" width="23.5703125" style="140" customWidth="1"/>
    <col min="12027" max="12027" width="20.5703125" style="140" customWidth="1"/>
    <col min="12028" max="12029" width="14.7109375" style="140" customWidth="1"/>
    <col min="12030" max="12275" width="9.140625" style="140"/>
    <col min="12276" max="12276" width="11" style="140" customWidth="1"/>
    <col min="12277" max="12277" width="51.42578125" style="140" customWidth="1"/>
    <col min="12278" max="12279" width="44.28515625" style="140" customWidth="1"/>
    <col min="12280" max="12280" width="3.85546875" style="140" customWidth="1"/>
    <col min="12281" max="12282" width="23.5703125" style="140" customWidth="1"/>
    <col min="12283" max="12283" width="20.5703125" style="140" customWidth="1"/>
    <col min="12284" max="12285" width="14.7109375" style="140" customWidth="1"/>
    <col min="12286" max="12531" width="9.140625" style="140"/>
    <col min="12532" max="12532" width="11" style="140" customWidth="1"/>
    <col min="12533" max="12533" width="51.42578125" style="140" customWidth="1"/>
    <col min="12534" max="12535" width="44.28515625" style="140" customWidth="1"/>
    <col min="12536" max="12536" width="3.85546875" style="140" customWidth="1"/>
    <col min="12537" max="12538" width="23.5703125" style="140" customWidth="1"/>
    <col min="12539" max="12539" width="20.5703125" style="140" customWidth="1"/>
    <col min="12540" max="12541" width="14.7109375" style="140" customWidth="1"/>
    <col min="12542" max="12787" width="9.140625" style="140"/>
    <col min="12788" max="12788" width="11" style="140" customWidth="1"/>
    <col min="12789" max="12789" width="51.42578125" style="140" customWidth="1"/>
    <col min="12790" max="12791" width="44.28515625" style="140" customWidth="1"/>
    <col min="12792" max="12792" width="3.85546875" style="140" customWidth="1"/>
    <col min="12793" max="12794" width="23.5703125" style="140" customWidth="1"/>
    <col min="12795" max="12795" width="20.5703125" style="140" customWidth="1"/>
    <col min="12796" max="12797" width="14.7109375" style="140" customWidth="1"/>
    <col min="12798" max="13043" width="9.140625" style="140"/>
    <col min="13044" max="13044" width="11" style="140" customWidth="1"/>
    <col min="13045" max="13045" width="51.42578125" style="140" customWidth="1"/>
    <col min="13046" max="13047" width="44.28515625" style="140" customWidth="1"/>
    <col min="13048" max="13048" width="3.85546875" style="140" customWidth="1"/>
    <col min="13049" max="13050" width="23.5703125" style="140" customWidth="1"/>
    <col min="13051" max="13051" width="20.5703125" style="140" customWidth="1"/>
    <col min="13052" max="13053" width="14.7109375" style="140" customWidth="1"/>
    <col min="13054" max="13299" width="9.140625" style="140"/>
    <col min="13300" max="13300" width="11" style="140" customWidth="1"/>
    <col min="13301" max="13301" width="51.42578125" style="140" customWidth="1"/>
    <col min="13302" max="13303" width="44.28515625" style="140" customWidth="1"/>
    <col min="13304" max="13304" width="3.85546875" style="140" customWidth="1"/>
    <col min="13305" max="13306" width="23.5703125" style="140" customWidth="1"/>
    <col min="13307" max="13307" width="20.5703125" style="140" customWidth="1"/>
    <col min="13308" max="13309" width="14.7109375" style="140" customWidth="1"/>
    <col min="13310" max="13555" width="9.140625" style="140"/>
    <col min="13556" max="13556" width="11" style="140" customWidth="1"/>
    <col min="13557" max="13557" width="51.42578125" style="140" customWidth="1"/>
    <col min="13558" max="13559" width="44.28515625" style="140" customWidth="1"/>
    <col min="13560" max="13560" width="3.85546875" style="140" customWidth="1"/>
    <col min="13561" max="13562" width="23.5703125" style="140" customWidth="1"/>
    <col min="13563" max="13563" width="20.5703125" style="140" customWidth="1"/>
    <col min="13564" max="13565" width="14.7109375" style="140" customWidth="1"/>
    <col min="13566" max="13811" width="9.140625" style="140"/>
    <col min="13812" max="13812" width="11" style="140" customWidth="1"/>
    <col min="13813" max="13813" width="51.42578125" style="140" customWidth="1"/>
    <col min="13814" max="13815" width="44.28515625" style="140" customWidth="1"/>
    <col min="13816" max="13816" width="3.85546875" style="140" customWidth="1"/>
    <col min="13817" max="13818" width="23.5703125" style="140" customWidth="1"/>
    <col min="13819" max="13819" width="20.5703125" style="140" customWidth="1"/>
    <col min="13820" max="13821" width="14.7109375" style="140" customWidth="1"/>
    <col min="13822" max="14067" width="9.140625" style="140"/>
    <col min="14068" max="14068" width="11" style="140" customWidth="1"/>
    <col min="14069" max="14069" width="51.42578125" style="140" customWidth="1"/>
    <col min="14070" max="14071" width="44.28515625" style="140" customWidth="1"/>
    <col min="14072" max="14072" width="3.85546875" style="140" customWidth="1"/>
    <col min="14073" max="14074" width="23.5703125" style="140" customWidth="1"/>
    <col min="14075" max="14075" width="20.5703125" style="140" customWidth="1"/>
    <col min="14076" max="14077" width="14.7109375" style="140" customWidth="1"/>
    <col min="14078" max="14323" width="9.140625" style="140"/>
    <col min="14324" max="14324" width="11" style="140" customWidth="1"/>
    <col min="14325" max="14325" width="51.42578125" style="140" customWidth="1"/>
    <col min="14326" max="14327" width="44.28515625" style="140" customWidth="1"/>
    <col min="14328" max="14328" width="3.85546875" style="140" customWidth="1"/>
    <col min="14329" max="14330" width="23.5703125" style="140" customWidth="1"/>
    <col min="14331" max="14331" width="20.5703125" style="140" customWidth="1"/>
    <col min="14332" max="14333" width="14.7109375" style="140" customWidth="1"/>
    <col min="14334" max="14579" width="9.140625" style="140"/>
    <col min="14580" max="14580" width="11" style="140" customWidth="1"/>
    <col min="14581" max="14581" width="51.42578125" style="140" customWidth="1"/>
    <col min="14582" max="14583" width="44.28515625" style="140" customWidth="1"/>
    <col min="14584" max="14584" width="3.85546875" style="140" customWidth="1"/>
    <col min="14585" max="14586" width="23.5703125" style="140" customWidth="1"/>
    <col min="14587" max="14587" width="20.5703125" style="140" customWidth="1"/>
    <col min="14588" max="14589" width="14.7109375" style="140" customWidth="1"/>
    <col min="14590" max="14835" width="9.140625" style="140"/>
    <col min="14836" max="14836" width="11" style="140" customWidth="1"/>
    <col min="14837" max="14837" width="51.42578125" style="140" customWidth="1"/>
    <col min="14838" max="14839" width="44.28515625" style="140" customWidth="1"/>
    <col min="14840" max="14840" width="3.85546875" style="140" customWidth="1"/>
    <col min="14841" max="14842" width="23.5703125" style="140" customWidth="1"/>
    <col min="14843" max="14843" width="20.5703125" style="140" customWidth="1"/>
    <col min="14844" max="14845" width="14.7109375" style="140" customWidth="1"/>
    <col min="14846" max="15091" width="9.140625" style="140"/>
    <col min="15092" max="15092" width="11" style="140" customWidth="1"/>
    <col min="15093" max="15093" width="51.42578125" style="140" customWidth="1"/>
    <col min="15094" max="15095" width="44.28515625" style="140" customWidth="1"/>
    <col min="15096" max="15096" width="3.85546875" style="140" customWidth="1"/>
    <col min="15097" max="15098" width="23.5703125" style="140" customWidth="1"/>
    <col min="15099" max="15099" width="20.5703125" style="140" customWidth="1"/>
    <col min="15100" max="15101" width="14.7109375" style="140" customWidth="1"/>
    <col min="15102" max="15347" width="9.140625" style="140"/>
    <col min="15348" max="15348" width="11" style="140" customWidth="1"/>
    <col min="15349" max="15349" width="51.42578125" style="140" customWidth="1"/>
    <col min="15350" max="15351" width="44.28515625" style="140" customWidth="1"/>
    <col min="15352" max="15352" width="3.85546875" style="140" customWidth="1"/>
    <col min="15353" max="15354" width="23.5703125" style="140" customWidth="1"/>
    <col min="15355" max="15355" width="20.5703125" style="140" customWidth="1"/>
    <col min="15356" max="15357" width="14.7109375" style="140" customWidth="1"/>
    <col min="15358" max="15603" width="9.140625" style="140"/>
    <col min="15604" max="15604" width="11" style="140" customWidth="1"/>
    <col min="15605" max="15605" width="51.42578125" style="140" customWidth="1"/>
    <col min="15606" max="15607" width="44.28515625" style="140" customWidth="1"/>
    <col min="15608" max="15608" width="3.85546875" style="140" customWidth="1"/>
    <col min="15609" max="15610" width="23.5703125" style="140" customWidth="1"/>
    <col min="15611" max="15611" width="20.5703125" style="140" customWidth="1"/>
    <col min="15612" max="15613" width="14.7109375" style="140" customWidth="1"/>
    <col min="15614" max="15859" width="9.140625" style="140"/>
    <col min="15860" max="15860" width="11" style="140" customWidth="1"/>
    <col min="15861" max="15861" width="51.42578125" style="140" customWidth="1"/>
    <col min="15862" max="15863" width="44.28515625" style="140" customWidth="1"/>
    <col min="15864" max="15864" width="3.85546875" style="140" customWidth="1"/>
    <col min="15865" max="15866" width="23.5703125" style="140" customWidth="1"/>
    <col min="15867" max="15867" width="20.5703125" style="140" customWidth="1"/>
    <col min="15868" max="15869" width="14.7109375" style="140" customWidth="1"/>
    <col min="15870" max="16115" width="9.140625" style="140"/>
    <col min="16116" max="16116" width="11" style="140" customWidth="1"/>
    <col min="16117" max="16117" width="51.42578125" style="140" customWidth="1"/>
    <col min="16118" max="16119" width="44.28515625" style="140" customWidth="1"/>
    <col min="16120" max="16120" width="3.85546875" style="140" customWidth="1"/>
    <col min="16121" max="16122" width="23.5703125" style="140" customWidth="1"/>
    <col min="16123" max="16123" width="20.5703125" style="140" customWidth="1"/>
    <col min="16124" max="16125" width="14.7109375" style="140" customWidth="1"/>
    <col min="16126" max="16384" width="9.140625" style="140"/>
  </cols>
  <sheetData>
    <row r="1" spans="1:7" s="108" customFormat="1" ht="22.5" customHeight="1" x14ac:dyDescent="0.35">
      <c r="A1" s="260" t="s">
        <v>62</v>
      </c>
      <c r="B1" s="260"/>
      <c r="C1" s="260"/>
      <c r="D1" s="260"/>
      <c r="E1" s="260"/>
      <c r="F1" s="260"/>
    </row>
    <row r="2" spans="1:7" s="108" customFormat="1" ht="22.5" customHeight="1" x14ac:dyDescent="0.35">
      <c r="A2" s="261" t="s">
        <v>63</v>
      </c>
      <c r="B2" s="261"/>
      <c r="C2" s="261"/>
      <c r="D2" s="261"/>
      <c r="E2" s="261"/>
      <c r="F2" s="261"/>
    </row>
    <row r="3" spans="1:7" s="108" customFormat="1" ht="27" customHeight="1" x14ac:dyDescent="0.35">
      <c r="A3" s="262" t="s">
        <v>1</v>
      </c>
      <c r="B3" s="262"/>
      <c r="C3" s="262"/>
      <c r="D3" s="262"/>
      <c r="E3" s="262"/>
      <c r="F3" s="262"/>
    </row>
    <row r="4" spans="1:7" s="108" customFormat="1" ht="30" customHeight="1" x14ac:dyDescent="0.35">
      <c r="A4" s="109" t="s">
        <v>64</v>
      </c>
      <c r="B4" s="109" t="s">
        <v>7</v>
      </c>
      <c r="C4" s="109" t="s">
        <v>6</v>
      </c>
      <c r="D4" s="109" t="s">
        <v>18</v>
      </c>
      <c r="E4" s="109" t="s">
        <v>19</v>
      </c>
      <c r="F4" s="109" t="s">
        <v>65</v>
      </c>
      <c r="G4" s="110"/>
    </row>
    <row r="5" spans="1:7" s="118" customFormat="1" ht="23.25" x14ac:dyDescent="0.25">
      <c r="A5" s="111">
        <v>1</v>
      </c>
      <c r="B5" s="112" t="s">
        <v>66</v>
      </c>
      <c r="C5" s="113" t="s">
        <v>67</v>
      </c>
      <c r="D5" s="114">
        <v>473227.62300000002</v>
      </c>
      <c r="E5" s="115">
        <v>1911.9339856599997</v>
      </c>
      <c r="F5" s="116">
        <v>0.11584289</v>
      </c>
      <c r="G5" s="117"/>
    </row>
    <row r="6" spans="1:7" s="121" customFormat="1" ht="23.25" x14ac:dyDescent="0.25">
      <c r="A6" s="111">
        <v>2</v>
      </c>
      <c r="B6" s="111" t="s">
        <v>68</v>
      </c>
      <c r="C6" s="119" t="s">
        <v>14</v>
      </c>
      <c r="D6" s="114">
        <v>2.7E-2</v>
      </c>
      <c r="E6" s="115">
        <v>1024.89906569</v>
      </c>
      <c r="F6" s="115">
        <v>71.742934599999998</v>
      </c>
      <c r="G6" s="120"/>
    </row>
    <row r="7" spans="1:7" s="118" customFormat="1" ht="23.25" x14ac:dyDescent="0.25">
      <c r="A7" s="111">
        <v>3</v>
      </c>
      <c r="B7" s="112" t="s">
        <v>69</v>
      </c>
      <c r="C7" s="122" t="s">
        <v>70</v>
      </c>
      <c r="D7" s="114">
        <v>2144.81</v>
      </c>
      <c r="E7" s="115">
        <v>249.44804929</v>
      </c>
      <c r="F7" s="115">
        <v>3.3351406700000004</v>
      </c>
      <c r="G7" s="117"/>
    </row>
    <row r="8" spans="1:7" s="123" customFormat="1" ht="23.25" customHeight="1" x14ac:dyDescent="0.25">
      <c r="A8" s="111">
        <v>4</v>
      </c>
      <c r="B8" s="112" t="s">
        <v>71</v>
      </c>
      <c r="C8" s="119" t="s">
        <v>72</v>
      </c>
      <c r="D8" s="114">
        <v>15056.2</v>
      </c>
      <c r="E8" s="115">
        <v>226.05333447000001</v>
      </c>
      <c r="F8" s="115">
        <v>0</v>
      </c>
      <c r="G8" s="120"/>
    </row>
    <row r="9" spans="1:7" s="123" customFormat="1" ht="23.25" x14ac:dyDescent="0.25">
      <c r="A9" s="111">
        <v>5</v>
      </c>
      <c r="B9" s="112" t="s">
        <v>73</v>
      </c>
      <c r="C9" s="124" t="s">
        <v>74</v>
      </c>
      <c r="D9" s="114">
        <v>4815.942</v>
      </c>
      <c r="E9" s="115">
        <v>139.84193033000003</v>
      </c>
      <c r="F9" s="115">
        <v>0</v>
      </c>
      <c r="G9" s="120"/>
    </row>
    <row r="10" spans="1:7" s="123" customFormat="1" ht="23.25" x14ac:dyDescent="0.25">
      <c r="A10" s="111">
        <v>6</v>
      </c>
      <c r="B10" s="111">
        <v>2101</v>
      </c>
      <c r="C10" s="119" t="s">
        <v>75</v>
      </c>
      <c r="D10" s="114">
        <v>1090.1308800000002</v>
      </c>
      <c r="E10" s="115">
        <v>116.4712878</v>
      </c>
      <c r="F10" s="115">
        <v>8.4231584799999997</v>
      </c>
      <c r="G10" s="120"/>
    </row>
    <row r="11" spans="1:7" s="123" customFormat="1" ht="23.25" x14ac:dyDescent="0.25">
      <c r="A11" s="111">
        <v>7</v>
      </c>
      <c r="B11" s="112">
        <v>8544</v>
      </c>
      <c r="C11" s="122" t="s">
        <v>76</v>
      </c>
      <c r="D11" s="114">
        <v>74.240714999999994</v>
      </c>
      <c r="E11" s="115">
        <v>102.57111140000001</v>
      </c>
      <c r="F11" s="115">
        <v>4.8725578199999999</v>
      </c>
      <c r="G11" s="120"/>
    </row>
    <row r="12" spans="1:7" s="123" customFormat="1" ht="46.5" x14ac:dyDescent="0.25">
      <c r="A12" s="111">
        <v>8</v>
      </c>
      <c r="B12" s="111">
        <v>8429</v>
      </c>
      <c r="C12" s="125" t="s">
        <v>77</v>
      </c>
      <c r="D12" s="114">
        <v>560.75599999999997</v>
      </c>
      <c r="E12" s="115">
        <v>64.639924839999992</v>
      </c>
      <c r="F12" s="115">
        <v>1.86256081</v>
      </c>
      <c r="G12" s="120"/>
    </row>
    <row r="13" spans="1:7" s="123" customFormat="1" ht="23.25" x14ac:dyDescent="0.25">
      <c r="A13" s="111">
        <v>9</v>
      </c>
      <c r="B13" s="111" t="s">
        <v>78</v>
      </c>
      <c r="C13" s="125" t="s">
        <v>79</v>
      </c>
      <c r="D13" s="114">
        <v>8867</v>
      </c>
      <c r="E13" s="115">
        <v>61.71079306</v>
      </c>
      <c r="F13" s="115">
        <v>0</v>
      </c>
      <c r="G13" s="120"/>
    </row>
    <row r="14" spans="1:7" s="123" customFormat="1" ht="23.25" x14ac:dyDescent="0.25">
      <c r="A14" s="111">
        <v>10</v>
      </c>
      <c r="B14" s="111" t="s">
        <v>80</v>
      </c>
      <c r="C14" s="122" t="s">
        <v>81</v>
      </c>
      <c r="D14" s="114">
        <v>2679.15</v>
      </c>
      <c r="E14" s="115">
        <v>51.59903096</v>
      </c>
      <c r="F14" s="115">
        <v>0</v>
      </c>
      <c r="G14" s="120"/>
    </row>
    <row r="15" spans="1:7" s="123" customFormat="1" ht="23.25" x14ac:dyDescent="0.25">
      <c r="A15" s="263" t="s">
        <v>16</v>
      </c>
      <c r="B15" s="264"/>
      <c r="C15" s="265"/>
      <c r="D15" s="126">
        <f>SUM(D5:D14)</f>
        <v>508515.87959500006</v>
      </c>
      <c r="E15" s="127">
        <f>SUM(E5:E14)</f>
        <v>3949.1685135000002</v>
      </c>
      <c r="F15" s="127">
        <f>SUM(F5:F14)</f>
        <v>90.352195269999996</v>
      </c>
      <c r="G15" s="128"/>
    </row>
    <row r="16" spans="1:7" s="123" customFormat="1" ht="24" thickBot="1" x14ac:dyDescent="0.3">
      <c r="A16" s="266" t="s">
        <v>82</v>
      </c>
      <c r="B16" s="267"/>
      <c r="C16" s="268"/>
      <c r="D16" s="129">
        <f>D17-D15</f>
        <v>12676.830745149928</v>
      </c>
      <c r="E16" s="129">
        <f>E17-E15</f>
        <v>303.65725506999979</v>
      </c>
      <c r="F16" s="129">
        <f>F17-F15</f>
        <v>2.5294464199999993</v>
      </c>
      <c r="G16" s="128"/>
    </row>
    <row r="17" spans="1:7" s="108" customFormat="1" ht="24" thickBot="1" x14ac:dyDescent="0.4">
      <c r="A17" s="257" t="s">
        <v>83</v>
      </c>
      <c r="B17" s="258"/>
      <c r="C17" s="259"/>
      <c r="D17" s="130">
        <f>521192710.34015/1000</f>
        <v>521192.71034014999</v>
      </c>
      <c r="E17" s="131">
        <f>4252825768.57/1000000</f>
        <v>4252.82576857</v>
      </c>
      <c r="F17" s="131">
        <f>92881641.69/1000000</f>
        <v>92.881641689999995</v>
      </c>
      <c r="G17" s="110"/>
    </row>
    <row r="18" spans="1:7" s="108" customFormat="1" ht="27" customHeight="1" thickTop="1" x14ac:dyDescent="0.35">
      <c r="A18" s="132" t="s">
        <v>84</v>
      </c>
      <c r="B18" s="133"/>
      <c r="D18" s="134"/>
      <c r="E18" s="135"/>
      <c r="F18" s="135"/>
      <c r="G18" s="110"/>
    </row>
    <row r="19" spans="1:7" s="123" customFormat="1" ht="23.25" customHeight="1" x14ac:dyDescent="0.25">
      <c r="D19" s="136"/>
      <c r="E19" s="136"/>
      <c r="F19" s="136"/>
      <c r="G19" s="128"/>
    </row>
    <row r="20" spans="1:7" s="123" customFormat="1" ht="23.25" x14ac:dyDescent="0.25">
      <c r="A20" s="123" t="s">
        <v>85</v>
      </c>
      <c r="D20" s="137"/>
      <c r="E20" s="137"/>
      <c r="F20" s="137"/>
      <c r="G20" s="128"/>
    </row>
    <row r="21" spans="1:7" s="108" customFormat="1" ht="14.25" customHeight="1" x14ac:dyDescent="0.35">
      <c r="A21" s="133"/>
      <c r="B21" s="133"/>
      <c r="D21" s="138"/>
      <c r="E21" s="138"/>
      <c r="F21" s="138"/>
    </row>
    <row r="22" spans="1:7" s="108" customFormat="1" ht="14.25" customHeight="1" x14ac:dyDescent="0.35">
      <c r="A22" s="133"/>
      <c r="B22" s="133"/>
      <c r="D22" s="138"/>
      <c r="E22" s="138"/>
      <c r="F22" s="138"/>
    </row>
    <row r="23" spans="1:7" s="108" customFormat="1" ht="14.25" customHeight="1" x14ac:dyDescent="0.35">
      <c r="A23" s="133"/>
      <c r="B23" s="133"/>
      <c r="D23" s="138"/>
      <c r="E23" s="139"/>
      <c r="F23" s="139"/>
    </row>
    <row r="24" spans="1:7" s="108" customFormat="1" ht="18" customHeight="1" x14ac:dyDescent="0.35">
      <c r="A24" s="133"/>
      <c r="B24" s="133"/>
    </row>
    <row r="25" spans="1:7" s="108" customFormat="1" ht="17.25" customHeight="1" x14ac:dyDescent="0.35">
      <c r="A25" s="133"/>
      <c r="B25" s="133"/>
    </row>
    <row r="26" spans="1:7" s="108" customFormat="1" ht="18.75" customHeight="1" x14ac:dyDescent="0.35">
      <c r="A26" s="133"/>
      <c r="B26" s="133"/>
    </row>
    <row r="27" spans="1:7" s="108" customFormat="1" ht="23.25" x14ac:dyDescent="0.35">
      <c r="A27" s="133"/>
      <c r="B27" s="133"/>
    </row>
    <row r="28" spans="1:7" s="108" customFormat="1" ht="23.25" x14ac:dyDescent="0.35">
      <c r="A28" s="133"/>
      <c r="B28" s="133"/>
    </row>
    <row r="29" spans="1:7" s="108" customFormat="1" ht="23.25" x14ac:dyDescent="0.35">
      <c r="A29" s="133"/>
      <c r="B29" s="133"/>
    </row>
    <row r="30" spans="1:7" s="108" customFormat="1" ht="23.25" x14ac:dyDescent="0.35">
      <c r="A30" s="133"/>
      <c r="B30" s="133"/>
    </row>
    <row r="31" spans="1:7" s="108" customFormat="1" ht="23.25" x14ac:dyDescent="0.35">
      <c r="A31" s="133"/>
      <c r="B31" s="133"/>
    </row>
    <row r="32" spans="1:7" s="108" customFormat="1" ht="23.25" x14ac:dyDescent="0.35">
      <c r="A32" s="133"/>
      <c r="B32" s="133"/>
    </row>
    <row r="33" spans="1:2" s="108" customFormat="1" ht="23.25" x14ac:dyDescent="0.35">
      <c r="A33" s="133"/>
      <c r="B33" s="133"/>
    </row>
    <row r="34" spans="1:2" s="108" customFormat="1" ht="23.25" x14ac:dyDescent="0.35">
      <c r="A34" s="133"/>
      <c r="B34" s="133"/>
    </row>
    <row r="35" spans="1:2" s="108" customFormat="1" ht="23.25" x14ac:dyDescent="0.35">
      <c r="A35" s="133"/>
      <c r="B35" s="133"/>
    </row>
    <row r="36" spans="1:2" s="108" customFormat="1" ht="23.25" x14ac:dyDescent="0.35">
      <c r="A36" s="133"/>
      <c r="B36" s="133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H13" sqref="H13"/>
    </sheetView>
  </sheetViews>
  <sheetFormatPr defaultRowHeight="14.25" x14ac:dyDescent="0.25"/>
  <cols>
    <col min="1" max="2" width="11" style="151" customWidth="1"/>
    <col min="3" max="3" width="42" style="151" customWidth="1"/>
    <col min="4" max="4" width="20.42578125" style="151" customWidth="1"/>
    <col min="5" max="5" width="21.5703125" style="151" customWidth="1"/>
    <col min="6" max="6" width="18.42578125" style="150" customWidth="1"/>
    <col min="7" max="7" width="23.5703125" style="150" customWidth="1"/>
    <col min="8" max="246" width="9.140625" style="151"/>
    <col min="247" max="247" width="11" style="151" customWidth="1"/>
    <col min="248" max="248" width="51.42578125" style="151" customWidth="1"/>
    <col min="249" max="250" width="44.28515625" style="151" customWidth="1"/>
    <col min="251" max="251" width="3.85546875" style="151" customWidth="1"/>
    <col min="252" max="253" width="23.5703125" style="151" customWidth="1"/>
    <col min="254" max="254" width="20.5703125" style="151" customWidth="1"/>
    <col min="255" max="256" width="14.7109375" style="151" customWidth="1"/>
    <col min="257" max="502" width="9.140625" style="151"/>
    <col min="503" max="503" width="11" style="151" customWidth="1"/>
    <col min="504" max="504" width="51.42578125" style="151" customWidth="1"/>
    <col min="505" max="506" width="44.28515625" style="151" customWidth="1"/>
    <col min="507" max="507" width="3.85546875" style="151" customWidth="1"/>
    <col min="508" max="509" width="23.5703125" style="151" customWidth="1"/>
    <col min="510" max="510" width="20.5703125" style="151" customWidth="1"/>
    <col min="511" max="512" width="14.7109375" style="151" customWidth="1"/>
    <col min="513" max="758" width="9.140625" style="151"/>
    <col min="759" max="759" width="11" style="151" customWidth="1"/>
    <col min="760" max="760" width="51.42578125" style="151" customWidth="1"/>
    <col min="761" max="762" width="44.28515625" style="151" customWidth="1"/>
    <col min="763" max="763" width="3.85546875" style="151" customWidth="1"/>
    <col min="764" max="765" width="23.5703125" style="151" customWidth="1"/>
    <col min="766" max="766" width="20.5703125" style="151" customWidth="1"/>
    <col min="767" max="768" width="14.7109375" style="151" customWidth="1"/>
    <col min="769" max="1014" width="9.140625" style="151"/>
    <col min="1015" max="1015" width="11" style="151" customWidth="1"/>
    <col min="1016" max="1016" width="51.42578125" style="151" customWidth="1"/>
    <col min="1017" max="1018" width="44.28515625" style="151" customWidth="1"/>
    <col min="1019" max="1019" width="3.85546875" style="151" customWidth="1"/>
    <col min="1020" max="1021" width="23.5703125" style="151" customWidth="1"/>
    <col min="1022" max="1022" width="20.5703125" style="151" customWidth="1"/>
    <col min="1023" max="1024" width="14.7109375" style="151" customWidth="1"/>
    <col min="1025" max="1270" width="9.140625" style="151"/>
    <col min="1271" max="1271" width="11" style="151" customWidth="1"/>
    <col min="1272" max="1272" width="51.42578125" style="151" customWidth="1"/>
    <col min="1273" max="1274" width="44.28515625" style="151" customWidth="1"/>
    <col min="1275" max="1275" width="3.85546875" style="151" customWidth="1"/>
    <col min="1276" max="1277" width="23.5703125" style="151" customWidth="1"/>
    <col min="1278" max="1278" width="20.5703125" style="151" customWidth="1"/>
    <col min="1279" max="1280" width="14.7109375" style="151" customWidth="1"/>
    <col min="1281" max="1526" width="9.140625" style="151"/>
    <col min="1527" max="1527" width="11" style="151" customWidth="1"/>
    <col min="1528" max="1528" width="51.42578125" style="151" customWidth="1"/>
    <col min="1529" max="1530" width="44.28515625" style="151" customWidth="1"/>
    <col min="1531" max="1531" width="3.85546875" style="151" customWidth="1"/>
    <col min="1532" max="1533" width="23.5703125" style="151" customWidth="1"/>
    <col min="1534" max="1534" width="20.5703125" style="151" customWidth="1"/>
    <col min="1535" max="1536" width="14.7109375" style="151" customWidth="1"/>
    <col min="1537" max="1782" width="9.140625" style="151"/>
    <col min="1783" max="1783" width="11" style="151" customWidth="1"/>
    <col min="1784" max="1784" width="51.42578125" style="151" customWidth="1"/>
    <col min="1785" max="1786" width="44.28515625" style="151" customWidth="1"/>
    <col min="1787" max="1787" width="3.85546875" style="151" customWidth="1"/>
    <col min="1788" max="1789" width="23.5703125" style="151" customWidth="1"/>
    <col min="1790" max="1790" width="20.5703125" style="151" customWidth="1"/>
    <col min="1791" max="1792" width="14.7109375" style="151" customWidth="1"/>
    <col min="1793" max="2038" width="9.140625" style="151"/>
    <col min="2039" max="2039" width="11" style="151" customWidth="1"/>
    <col min="2040" max="2040" width="51.42578125" style="151" customWidth="1"/>
    <col min="2041" max="2042" width="44.28515625" style="151" customWidth="1"/>
    <col min="2043" max="2043" width="3.85546875" style="151" customWidth="1"/>
    <col min="2044" max="2045" width="23.5703125" style="151" customWidth="1"/>
    <col min="2046" max="2046" width="20.5703125" style="151" customWidth="1"/>
    <col min="2047" max="2048" width="14.7109375" style="151" customWidth="1"/>
    <col min="2049" max="2294" width="9.140625" style="151"/>
    <col min="2295" max="2295" width="11" style="151" customWidth="1"/>
    <col min="2296" max="2296" width="51.42578125" style="151" customWidth="1"/>
    <col min="2297" max="2298" width="44.28515625" style="151" customWidth="1"/>
    <col min="2299" max="2299" width="3.85546875" style="151" customWidth="1"/>
    <col min="2300" max="2301" width="23.5703125" style="151" customWidth="1"/>
    <col min="2302" max="2302" width="20.5703125" style="151" customWidth="1"/>
    <col min="2303" max="2304" width="14.7109375" style="151" customWidth="1"/>
    <col min="2305" max="2550" width="9.140625" style="151"/>
    <col min="2551" max="2551" width="11" style="151" customWidth="1"/>
    <col min="2552" max="2552" width="51.42578125" style="151" customWidth="1"/>
    <col min="2553" max="2554" width="44.28515625" style="151" customWidth="1"/>
    <col min="2555" max="2555" width="3.85546875" style="151" customWidth="1"/>
    <col min="2556" max="2557" width="23.5703125" style="151" customWidth="1"/>
    <col min="2558" max="2558" width="20.5703125" style="151" customWidth="1"/>
    <col min="2559" max="2560" width="14.7109375" style="151" customWidth="1"/>
    <col min="2561" max="2806" width="9.140625" style="151"/>
    <col min="2807" max="2807" width="11" style="151" customWidth="1"/>
    <col min="2808" max="2808" width="51.42578125" style="151" customWidth="1"/>
    <col min="2809" max="2810" width="44.28515625" style="151" customWidth="1"/>
    <col min="2811" max="2811" width="3.85546875" style="151" customWidth="1"/>
    <col min="2812" max="2813" width="23.5703125" style="151" customWidth="1"/>
    <col min="2814" max="2814" width="20.5703125" style="151" customWidth="1"/>
    <col min="2815" max="2816" width="14.7109375" style="151" customWidth="1"/>
    <col min="2817" max="3062" width="9.140625" style="151"/>
    <col min="3063" max="3063" width="11" style="151" customWidth="1"/>
    <col min="3064" max="3064" width="51.42578125" style="151" customWidth="1"/>
    <col min="3065" max="3066" width="44.28515625" style="151" customWidth="1"/>
    <col min="3067" max="3067" width="3.85546875" style="151" customWidth="1"/>
    <col min="3068" max="3069" width="23.5703125" style="151" customWidth="1"/>
    <col min="3070" max="3070" width="20.5703125" style="151" customWidth="1"/>
    <col min="3071" max="3072" width="14.7109375" style="151" customWidth="1"/>
    <col min="3073" max="3318" width="9.140625" style="151"/>
    <col min="3319" max="3319" width="11" style="151" customWidth="1"/>
    <col min="3320" max="3320" width="51.42578125" style="151" customWidth="1"/>
    <col min="3321" max="3322" width="44.28515625" style="151" customWidth="1"/>
    <col min="3323" max="3323" width="3.85546875" style="151" customWidth="1"/>
    <col min="3324" max="3325" width="23.5703125" style="151" customWidth="1"/>
    <col min="3326" max="3326" width="20.5703125" style="151" customWidth="1"/>
    <col min="3327" max="3328" width="14.7109375" style="151" customWidth="1"/>
    <col min="3329" max="3574" width="9.140625" style="151"/>
    <col min="3575" max="3575" width="11" style="151" customWidth="1"/>
    <col min="3576" max="3576" width="51.42578125" style="151" customWidth="1"/>
    <col min="3577" max="3578" width="44.28515625" style="151" customWidth="1"/>
    <col min="3579" max="3579" width="3.85546875" style="151" customWidth="1"/>
    <col min="3580" max="3581" width="23.5703125" style="151" customWidth="1"/>
    <col min="3582" max="3582" width="20.5703125" style="151" customWidth="1"/>
    <col min="3583" max="3584" width="14.7109375" style="151" customWidth="1"/>
    <col min="3585" max="3830" width="9.140625" style="151"/>
    <col min="3831" max="3831" width="11" style="151" customWidth="1"/>
    <col min="3832" max="3832" width="51.42578125" style="151" customWidth="1"/>
    <col min="3833" max="3834" width="44.28515625" style="151" customWidth="1"/>
    <col min="3835" max="3835" width="3.85546875" style="151" customWidth="1"/>
    <col min="3836" max="3837" width="23.5703125" style="151" customWidth="1"/>
    <col min="3838" max="3838" width="20.5703125" style="151" customWidth="1"/>
    <col min="3839" max="3840" width="14.7109375" style="151" customWidth="1"/>
    <col min="3841" max="4086" width="9.140625" style="151"/>
    <col min="4087" max="4087" width="11" style="151" customWidth="1"/>
    <col min="4088" max="4088" width="51.42578125" style="151" customWidth="1"/>
    <col min="4089" max="4090" width="44.28515625" style="151" customWidth="1"/>
    <col min="4091" max="4091" width="3.85546875" style="151" customWidth="1"/>
    <col min="4092" max="4093" width="23.5703125" style="151" customWidth="1"/>
    <col min="4094" max="4094" width="20.5703125" style="151" customWidth="1"/>
    <col min="4095" max="4096" width="14.7109375" style="151" customWidth="1"/>
    <col min="4097" max="4342" width="9.140625" style="151"/>
    <col min="4343" max="4343" width="11" style="151" customWidth="1"/>
    <col min="4344" max="4344" width="51.42578125" style="151" customWidth="1"/>
    <col min="4345" max="4346" width="44.28515625" style="151" customWidth="1"/>
    <col min="4347" max="4347" width="3.85546875" style="151" customWidth="1"/>
    <col min="4348" max="4349" width="23.5703125" style="151" customWidth="1"/>
    <col min="4350" max="4350" width="20.5703125" style="151" customWidth="1"/>
    <col min="4351" max="4352" width="14.7109375" style="151" customWidth="1"/>
    <col min="4353" max="4598" width="9.140625" style="151"/>
    <col min="4599" max="4599" width="11" style="151" customWidth="1"/>
    <col min="4600" max="4600" width="51.42578125" style="151" customWidth="1"/>
    <col min="4601" max="4602" width="44.28515625" style="151" customWidth="1"/>
    <col min="4603" max="4603" width="3.85546875" style="151" customWidth="1"/>
    <col min="4604" max="4605" width="23.5703125" style="151" customWidth="1"/>
    <col min="4606" max="4606" width="20.5703125" style="151" customWidth="1"/>
    <col min="4607" max="4608" width="14.7109375" style="151" customWidth="1"/>
    <col min="4609" max="4854" width="9.140625" style="151"/>
    <col min="4855" max="4855" width="11" style="151" customWidth="1"/>
    <col min="4856" max="4856" width="51.42578125" style="151" customWidth="1"/>
    <col min="4857" max="4858" width="44.28515625" style="151" customWidth="1"/>
    <col min="4859" max="4859" width="3.85546875" style="151" customWidth="1"/>
    <col min="4860" max="4861" width="23.5703125" style="151" customWidth="1"/>
    <col min="4862" max="4862" width="20.5703125" style="151" customWidth="1"/>
    <col min="4863" max="4864" width="14.7109375" style="151" customWidth="1"/>
    <col min="4865" max="5110" width="9.140625" style="151"/>
    <col min="5111" max="5111" width="11" style="151" customWidth="1"/>
    <col min="5112" max="5112" width="51.42578125" style="151" customWidth="1"/>
    <col min="5113" max="5114" width="44.28515625" style="151" customWidth="1"/>
    <col min="5115" max="5115" width="3.85546875" style="151" customWidth="1"/>
    <col min="5116" max="5117" width="23.5703125" style="151" customWidth="1"/>
    <col min="5118" max="5118" width="20.5703125" style="151" customWidth="1"/>
    <col min="5119" max="5120" width="14.7109375" style="151" customWidth="1"/>
    <col min="5121" max="5366" width="9.140625" style="151"/>
    <col min="5367" max="5367" width="11" style="151" customWidth="1"/>
    <col min="5368" max="5368" width="51.42578125" style="151" customWidth="1"/>
    <col min="5369" max="5370" width="44.28515625" style="151" customWidth="1"/>
    <col min="5371" max="5371" width="3.85546875" style="151" customWidth="1"/>
    <col min="5372" max="5373" width="23.5703125" style="151" customWidth="1"/>
    <col min="5374" max="5374" width="20.5703125" style="151" customWidth="1"/>
    <col min="5375" max="5376" width="14.7109375" style="151" customWidth="1"/>
    <col min="5377" max="5622" width="9.140625" style="151"/>
    <col min="5623" max="5623" width="11" style="151" customWidth="1"/>
    <col min="5624" max="5624" width="51.42578125" style="151" customWidth="1"/>
    <col min="5625" max="5626" width="44.28515625" style="151" customWidth="1"/>
    <col min="5627" max="5627" width="3.85546875" style="151" customWidth="1"/>
    <col min="5628" max="5629" width="23.5703125" style="151" customWidth="1"/>
    <col min="5630" max="5630" width="20.5703125" style="151" customWidth="1"/>
    <col min="5631" max="5632" width="14.7109375" style="151" customWidth="1"/>
    <col min="5633" max="5878" width="9.140625" style="151"/>
    <col min="5879" max="5879" width="11" style="151" customWidth="1"/>
    <col min="5880" max="5880" width="51.42578125" style="151" customWidth="1"/>
    <col min="5881" max="5882" width="44.28515625" style="151" customWidth="1"/>
    <col min="5883" max="5883" width="3.85546875" style="151" customWidth="1"/>
    <col min="5884" max="5885" width="23.5703125" style="151" customWidth="1"/>
    <col min="5886" max="5886" width="20.5703125" style="151" customWidth="1"/>
    <col min="5887" max="5888" width="14.7109375" style="151" customWidth="1"/>
    <col min="5889" max="6134" width="9.140625" style="151"/>
    <col min="6135" max="6135" width="11" style="151" customWidth="1"/>
    <col min="6136" max="6136" width="51.42578125" style="151" customWidth="1"/>
    <col min="6137" max="6138" width="44.28515625" style="151" customWidth="1"/>
    <col min="6139" max="6139" width="3.85546875" style="151" customWidth="1"/>
    <col min="6140" max="6141" width="23.5703125" style="151" customWidth="1"/>
    <col min="6142" max="6142" width="20.5703125" style="151" customWidth="1"/>
    <col min="6143" max="6144" width="14.7109375" style="151" customWidth="1"/>
    <col min="6145" max="6390" width="9.140625" style="151"/>
    <col min="6391" max="6391" width="11" style="151" customWidth="1"/>
    <col min="6392" max="6392" width="51.42578125" style="151" customWidth="1"/>
    <col min="6393" max="6394" width="44.28515625" style="151" customWidth="1"/>
    <col min="6395" max="6395" width="3.85546875" style="151" customWidth="1"/>
    <col min="6396" max="6397" width="23.5703125" style="151" customWidth="1"/>
    <col min="6398" max="6398" width="20.5703125" style="151" customWidth="1"/>
    <col min="6399" max="6400" width="14.7109375" style="151" customWidth="1"/>
    <col min="6401" max="6646" width="9.140625" style="151"/>
    <col min="6647" max="6647" width="11" style="151" customWidth="1"/>
    <col min="6648" max="6648" width="51.42578125" style="151" customWidth="1"/>
    <col min="6649" max="6650" width="44.28515625" style="151" customWidth="1"/>
    <col min="6651" max="6651" width="3.85546875" style="151" customWidth="1"/>
    <col min="6652" max="6653" width="23.5703125" style="151" customWidth="1"/>
    <col min="6654" max="6654" width="20.5703125" style="151" customWidth="1"/>
    <col min="6655" max="6656" width="14.7109375" style="151" customWidth="1"/>
    <col min="6657" max="6902" width="9.140625" style="151"/>
    <col min="6903" max="6903" width="11" style="151" customWidth="1"/>
    <col min="6904" max="6904" width="51.42578125" style="151" customWidth="1"/>
    <col min="6905" max="6906" width="44.28515625" style="151" customWidth="1"/>
    <col min="6907" max="6907" width="3.85546875" style="151" customWidth="1"/>
    <col min="6908" max="6909" width="23.5703125" style="151" customWidth="1"/>
    <col min="6910" max="6910" width="20.5703125" style="151" customWidth="1"/>
    <col min="6911" max="6912" width="14.7109375" style="151" customWidth="1"/>
    <col min="6913" max="7158" width="9.140625" style="151"/>
    <col min="7159" max="7159" width="11" style="151" customWidth="1"/>
    <col min="7160" max="7160" width="51.42578125" style="151" customWidth="1"/>
    <col min="7161" max="7162" width="44.28515625" style="151" customWidth="1"/>
    <col min="7163" max="7163" width="3.85546875" style="151" customWidth="1"/>
    <col min="7164" max="7165" width="23.5703125" style="151" customWidth="1"/>
    <col min="7166" max="7166" width="20.5703125" style="151" customWidth="1"/>
    <col min="7167" max="7168" width="14.7109375" style="151" customWidth="1"/>
    <col min="7169" max="7414" width="9.140625" style="151"/>
    <col min="7415" max="7415" width="11" style="151" customWidth="1"/>
    <col min="7416" max="7416" width="51.42578125" style="151" customWidth="1"/>
    <col min="7417" max="7418" width="44.28515625" style="151" customWidth="1"/>
    <col min="7419" max="7419" width="3.85546875" style="151" customWidth="1"/>
    <col min="7420" max="7421" width="23.5703125" style="151" customWidth="1"/>
    <col min="7422" max="7422" width="20.5703125" style="151" customWidth="1"/>
    <col min="7423" max="7424" width="14.7109375" style="151" customWidth="1"/>
    <col min="7425" max="7670" width="9.140625" style="151"/>
    <col min="7671" max="7671" width="11" style="151" customWidth="1"/>
    <col min="7672" max="7672" width="51.42578125" style="151" customWidth="1"/>
    <col min="7673" max="7674" width="44.28515625" style="151" customWidth="1"/>
    <col min="7675" max="7675" width="3.85546875" style="151" customWidth="1"/>
    <col min="7676" max="7677" width="23.5703125" style="151" customWidth="1"/>
    <col min="7678" max="7678" width="20.5703125" style="151" customWidth="1"/>
    <col min="7679" max="7680" width="14.7109375" style="151" customWidth="1"/>
    <col min="7681" max="7926" width="9.140625" style="151"/>
    <col min="7927" max="7927" width="11" style="151" customWidth="1"/>
    <col min="7928" max="7928" width="51.42578125" style="151" customWidth="1"/>
    <col min="7929" max="7930" width="44.28515625" style="151" customWidth="1"/>
    <col min="7931" max="7931" width="3.85546875" style="151" customWidth="1"/>
    <col min="7932" max="7933" width="23.5703125" style="151" customWidth="1"/>
    <col min="7934" max="7934" width="20.5703125" style="151" customWidth="1"/>
    <col min="7935" max="7936" width="14.7109375" style="151" customWidth="1"/>
    <col min="7937" max="8182" width="9.140625" style="151"/>
    <col min="8183" max="8183" width="11" style="151" customWidth="1"/>
    <col min="8184" max="8184" width="51.42578125" style="151" customWidth="1"/>
    <col min="8185" max="8186" width="44.28515625" style="151" customWidth="1"/>
    <col min="8187" max="8187" width="3.85546875" style="151" customWidth="1"/>
    <col min="8188" max="8189" width="23.5703125" style="151" customWidth="1"/>
    <col min="8190" max="8190" width="20.5703125" style="151" customWidth="1"/>
    <col min="8191" max="8192" width="14.7109375" style="151" customWidth="1"/>
    <col min="8193" max="8438" width="9.140625" style="151"/>
    <col min="8439" max="8439" width="11" style="151" customWidth="1"/>
    <col min="8440" max="8440" width="51.42578125" style="151" customWidth="1"/>
    <col min="8441" max="8442" width="44.28515625" style="151" customWidth="1"/>
    <col min="8443" max="8443" width="3.85546875" style="151" customWidth="1"/>
    <col min="8444" max="8445" width="23.5703125" style="151" customWidth="1"/>
    <col min="8446" max="8446" width="20.5703125" style="151" customWidth="1"/>
    <col min="8447" max="8448" width="14.7109375" style="151" customWidth="1"/>
    <col min="8449" max="8694" width="9.140625" style="151"/>
    <col min="8695" max="8695" width="11" style="151" customWidth="1"/>
    <col min="8696" max="8696" width="51.42578125" style="151" customWidth="1"/>
    <col min="8697" max="8698" width="44.28515625" style="151" customWidth="1"/>
    <col min="8699" max="8699" width="3.85546875" style="151" customWidth="1"/>
    <col min="8700" max="8701" width="23.5703125" style="151" customWidth="1"/>
    <col min="8702" max="8702" width="20.5703125" style="151" customWidth="1"/>
    <col min="8703" max="8704" width="14.7109375" style="151" customWidth="1"/>
    <col min="8705" max="8950" width="9.140625" style="151"/>
    <col min="8951" max="8951" width="11" style="151" customWidth="1"/>
    <col min="8952" max="8952" width="51.42578125" style="151" customWidth="1"/>
    <col min="8953" max="8954" width="44.28515625" style="151" customWidth="1"/>
    <col min="8955" max="8955" width="3.85546875" style="151" customWidth="1"/>
    <col min="8956" max="8957" width="23.5703125" style="151" customWidth="1"/>
    <col min="8958" max="8958" width="20.5703125" style="151" customWidth="1"/>
    <col min="8959" max="8960" width="14.7109375" style="151" customWidth="1"/>
    <col min="8961" max="9206" width="9.140625" style="151"/>
    <col min="9207" max="9207" width="11" style="151" customWidth="1"/>
    <col min="9208" max="9208" width="51.42578125" style="151" customWidth="1"/>
    <col min="9209" max="9210" width="44.28515625" style="151" customWidth="1"/>
    <col min="9211" max="9211" width="3.85546875" style="151" customWidth="1"/>
    <col min="9212" max="9213" width="23.5703125" style="151" customWidth="1"/>
    <col min="9214" max="9214" width="20.5703125" style="151" customWidth="1"/>
    <col min="9215" max="9216" width="14.7109375" style="151" customWidth="1"/>
    <col min="9217" max="9462" width="9.140625" style="151"/>
    <col min="9463" max="9463" width="11" style="151" customWidth="1"/>
    <col min="9464" max="9464" width="51.42578125" style="151" customWidth="1"/>
    <col min="9465" max="9466" width="44.28515625" style="151" customWidth="1"/>
    <col min="9467" max="9467" width="3.85546875" style="151" customWidth="1"/>
    <col min="9468" max="9469" width="23.5703125" style="151" customWidth="1"/>
    <col min="9470" max="9470" width="20.5703125" style="151" customWidth="1"/>
    <col min="9471" max="9472" width="14.7109375" style="151" customWidth="1"/>
    <col min="9473" max="9718" width="9.140625" style="151"/>
    <col min="9719" max="9719" width="11" style="151" customWidth="1"/>
    <col min="9720" max="9720" width="51.42578125" style="151" customWidth="1"/>
    <col min="9721" max="9722" width="44.28515625" style="151" customWidth="1"/>
    <col min="9723" max="9723" width="3.85546875" style="151" customWidth="1"/>
    <col min="9724" max="9725" width="23.5703125" style="151" customWidth="1"/>
    <col min="9726" max="9726" width="20.5703125" style="151" customWidth="1"/>
    <col min="9727" max="9728" width="14.7109375" style="151" customWidth="1"/>
    <col min="9729" max="9974" width="9.140625" style="151"/>
    <col min="9975" max="9975" width="11" style="151" customWidth="1"/>
    <col min="9976" max="9976" width="51.42578125" style="151" customWidth="1"/>
    <col min="9977" max="9978" width="44.28515625" style="151" customWidth="1"/>
    <col min="9979" max="9979" width="3.85546875" style="151" customWidth="1"/>
    <col min="9980" max="9981" width="23.5703125" style="151" customWidth="1"/>
    <col min="9982" max="9982" width="20.5703125" style="151" customWidth="1"/>
    <col min="9983" max="9984" width="14.7109375" style="151" customWidth="1"/>
    <col min="9985" max="10230" width="9.140625" style="151"/>
    <col min="10231" max="10231" width="11" style="151" customWidth="1"/>
    <col min="10232" max="10232" width="51.42578125" style="151" customWidth="1"/>
    <col min="10233" max="10234" width="44.28515625" style="151" customWidth="1"/>
    <col min="10235" max="10235" width="3.85546875" style="151" customWidth="1"/>
    <col min="10236" max="10237" width="23.5703125" style="151" customWidth="1"/>
    <col min="10238" max="10238" width="20.5703125" style="151" customWidth="1"/>
    <col min="10239" max="10240" width="14.7109375" style="151" customWidth="1"/>
    <col min="10241" max="10486" width="9.140625" style="151"/>
    <col min="10487" max="10487" width="11" style="151" customWidth="1"/>
    <col min="10488" max="10488" width="51.42578125" style="151" customWidth="1"/>
    <col min="10489" max="10490" width="44.28515625" style="151" customWidth="1"/>
    <col min="10491" max="10491" width="3.85546875" style="151" customWidth="1"/>
    <col min="10492" max="10493" width="23.5703125" style="151" customWidth="1"/>
    <col min="10494" max="10494" width="20.5703125" style="151" customWidth="1"/>
    <col min="10495" max="10496" width="14.7109375" style="151" customWidth="1"/>
    <col min="10497" max="10742" width="9.140625" style="151"/>
    <col min="10743" max="10743" width="11" style="151" customWidth="1"/>
    <col min="10744" max="10744" width="51.42578125" style="151" customWidth="1"/>
    <col min="10745" max="10746" width="44.28515625" style="151" customWidth="1"/>
    <col min="10747" max="10747" width="3.85546875" style="151" customWidth="1"/>
    <col min="10748" max="10749" width="23.5703125" style="151" customWidth="1"/>
    <col min="10750" max="10750" width="20.5703125" style="151" customWidth="1"/>
    <col min="10751" max="10752" width="14.7109375" style="151" customWidth="1"/>
    <col min="10753" max="10998" width="9.140625" style="151"/>
    <col min="10999" max="10999" width="11" style="151" customWidth="1"/>
    <col min="11000" max="11000" width="51.42578125" style="151" customWidth="1"/>
    <col min="11001" max="11002" width="44.28515625" style="151" customWidth="1"/>
    <col min="11003" max="11003" width="3.85546875" style="151" customWidth="1"/>
    <col min="11004" max="11005" width="23.5703125" style="151" customWidth="1"/>
    <col min="11006" max="11006" width="20.5703125" style="151" customWidth="1"/>
    <col min="11007" max="11008" width="14.7109375" style="151" customWidth="1"/>
    <col min="11009" max="11254" width="9.140625" style="151"/>
    <col min="11255" max="11255" width="11" style="151" customWidth="1"/>
    <col min="11256" max="11256" width="51.42578125" style="151" customWidth="1"/>
    <col min="11257" max="11258" width="44.28515625" style="151" customWidth="1"/>
    <col min="11259" max="11259" width="3.85546875" style="151" customWidth="1"/>
    <col min="11260" max="11261" width="23.5703125" style="151" customWidth="1"/>
    <col min="11262" max="11262" width="20.5703125" style="151" customWidth="1"/>
    <col min="11263" max="11264" width="14.7109375" style="151" customWidth="1"/>
    <col min="11265" max="11510" width="9.140625" style="151"/>
    <col min="11511" max="11511" width="11" style="151" customWidth="1"/>
    <col min="11512" max="11512" width="51.42578125" style="151" customWidth="1"/>
    <col min="11513" max="11514" width="44.28515625" style="151" customWidth="1"/>
    <col min="11515" max="11515" width="3.85546875" style="151" customWidth="1"/>
    <col min="11516" max="11517" width="23.5703125" style="151" customWidth="1"/>
    <col min="11518" max="11518" width="20.5703125" style="151" customWidth="1"/>
    <col min="11519" max="11520" width="14.7109375" style="151" customWidth="1"/>
    <col min="11521" max="11766" width="9.140625" style="151"/>
    <col min="11767" max="11767" width="11" style="151" customWidth="1"/>
    <col min="11768" max="11768" width="51.42578125" style="151" customWidth="1"/>
    <col min="11769" max="11770" width="44.28515625" style="151" customWidth="1"/>
    <col min="11771" max="11771" width="3.85546875" style="151" customWidth="1"/>
    <col min="11772" max="11773" width="23.5703125" style="151" customWidth="1"/>
    <col min="11774" max="11774" width="20.5703125" style="151" customWidth="1"/>
    <col min="11775" max="11776" width="14.7109375" style="151" customWidth="1"/>
    <col min="11777" max="12022" width="9.140625" style="151"/>
    <col min="12023" max="12023" width="11" style="151" customWidth="1"/>
    <col min="12024" max="12024" width="51.42578125" style="151" customWidth="1"/>
    <col min="12025" max="12026" width="44.28515625" style="151" customWidth="1"/>
    <col min="12027" max="12027" width="3.85546875" style="151" customWidth="1"/>
    <col min="12028" max="12029" width="23.5703125" style="151" customWidth="1"/>
    <col min="12030" max="12030" width="20.5703125" style="151" customWidth="1"/>
    <col min="12031" max="12032" width="14.7109375" style="151" customWidth="1"/>
    <col min="12033" max="12278" width="9.140625" style="151"/>
    <col min="12279" max="12279" width="11" style="151" customWidth="1"/>
    <col min="12280" max="12280" width="51.42578125" style="151" customWidth="1"/>
    <col min="12281" max="12282" width="44.28515625" style="151" customWidth="1"/>
    <col min="12283" max="12283" width="3.85546875" style="151" customWidth="1"/>
    <col min="12284" max="12285" width="23.5703125" style="151" customWidth="1"/>
    <col min="12286" max="12286" width="20.5703125" style="151" customWidth="1"/>
    <col min="12287" max="12288" width="14.7109375" style="151" customWidth="1"/>
    <col min="12289" max="12534" width="9.140625" style="151"/>
    <col min="12535" max="12535" width="11" style="151" customWidth="1"/>
    <col min="12536" max="12536" width="51.42578125" style="151" customWidth="1"/>
    <col min="12537" max="12538" width="44.28515625" style="151" customWidth="1"/>
    <col min="12539" max="12539" width="3.85546875" style="151" customWidth="1"/>
    <col min="12540" max="12541" width="23.5703125" style="151" customWidth="1"/>
    <col min="12542" max="12542" width="20.5703125" style="151" customWidth="1"/>
    <col min="12543" max="12544" width="14.7109375" style="151" customWidth="1"/>
    <col min="12545" max="12790" width="9.140625" style="151"/>
    <col min="12791" max="12791" width="11" style="151" customWidth="1"/>
    <col min="12792" max="12792" width="51.42578125" style="151" customWidth="1"/>
    <col min="12793" max="12794" width="44.28515625" style="151" customWidth="1"/>
    <col min="12795" max="12795" width="3.85546875" style="151" customWidth="1"/>
    <col min="12796" max="12797" width="23.5703125" style="151" customWidth="1"/>
    <col min="12798" max="12798" width="20.5703125" style="151" customWidth="1"/>
    <col min="12799" max="12800" width="14.7109375" style="151" customWidth="1"/>
    <col min="12801" max="13046" width="9.140625" style="151"/>
    <col min="13047" max="13047" width="11" style="151" customWidth="1"/>
    <col min="13048" max="13048" width="51.42578125" style="151" customWidth="1"/>
    <col min="13049" max="13050" width="44.28515625" style="151" customWidth="1"/>
    <col min="13051" max="13051" width="3.85546875" style="151" customWidth="1"/>
    <col min="13052" max="13053" width="23.5703125" style="151" customWidth="1"/>
    <col min="13054" max="13054" width="20.5703125" style="151" customWidth="1"/>
    <col min="13055" max="13056" width="14.7109375" style="151" customWidth="1"/>
    <col min="13057" max="13302" width="9.140625" style="151"/>
    <col min="13303" max="13303" width="11" style="151" customWidth="1"/>
    <col min="13304" max="13304" width="51.42578125" style="151" customWidth="1"/>
    <col min="13305" max="13306" width="44.28515625" style="151" customWidth="1"/>
    <col min="13307" max="13307" width="3.85546875" style="151" customWidth="1"/>
    <col min="13308" max="13309" width="23.5703125" style="151" customWidth="1"/>
    <col min="13310" max="13310" width="20.5703125" style="151" customWidth="1"/>
    <col min="13311" max="13312" width="14.7109375" style="151" customWidth="1"/>
    <col min="13313" max="13558" width="9.140625" style="151"/>
    <col min="13559" max="13559" width="11" style="151" customWidth="1"/>
    <col min="13560" max="13560" width="51.42578125" style="151" customWidth="1"/>
    <col min="13561" max="13562" width="44.28515625" style="151" customWidth="1"/>
    <col min="13563" max="13563" width="3.85546875" style="151" customWidth="1"/>
    <col min="13564" max="13565" width="23.5703125" style="151" customWidth="1"/>
    <col min="13566" max="13566" width="20.5703125" style="151" customWidth="1"/>
    <col min="13567" max="13568" width="14.7109375" style="151" customWidth="1"/>
    <col min="13569" max="13814" width="9.140625" style="151"/>
    <col min="13815" max="13815" width="11" style="151" customWidth="1"/>
    <col min="13816" max="13816" width="51.42578125" style="151" customWidth="1"/>
    <col min="13817" max="13818" width="44.28515625" style="151" customWidth="1"/>
    <col min="13819" max="13819" width="3.85546875" style="151" customWidth="1"/>
    <col min="13820" max="13821" width="23.5703125" style="151" customWidth="1"/>
    <col min="13822" max="13822" width="20.5703125" style="151" customWidth="1"/>
    <col min="13823" max="13824" width="14.7109375" style="151" customWidth="1"/>
    <col min="13825" max="14070" width="9.140625" style="151"/>
    <col min="14071" max="14071" width="11" style="151" customWidth="1"/>
    <col min="14072" max="14072" width="51.42578125" style="151" customWidth="1"/>
    <col min="14073" max="14074" width="44.28515625" style="151" customWidth="1"/>
    <col min="14075" max="14075" width="3.85546875" style="151" customWidth="1"/>
    <col min="14076" max="14077" width="23.5703125" style="151" customWidth="1"/>
    <col min="14078" max="14078" width="20.5703125" style="151" customWidth="1"/>
    <col min="14079" max="14080" width="14.7109375" style="151" customWidth="1"/>
    <col min="14081" max="14326" width="9.140625" style="151"/>
    <col min="14327" max="14327" width="11" style="151" customWidth="1"/>
    <col min="14328" max="14328" width="51.42578125" style="151" customWidth="1"/>
    <col min="14329" max="14330" width="44.28515625" style="151" customWidth="1"/>
    <col min="14331" max="14331" width="3.85546875" style="151" customWidth="1"/>
    <col min="14332" max="14333" width="23.5703125" style="151" customWidth="1"/>
    <col min="14334" max="14334" width="20.5703125" style="151" customWidth="1"/>
    <col min="14335" max="14336" width="14.7109375" style="151" customWidth="1"/>
    <col min="14337" max="14582" width="9.140625" style="151"/>
    <col min="14583" max="14583" width="11" style="151" customWidth="1"/>
    <col min="14584" max="14584" width="51.42578125" style="151" customWidth="1"/>
    <col min="14585" max="14586" width="44.28515625" style="151" customWidth="1"/>
    <col min="14587" max="14587" width="3.85546875" style="151" customWidth="1"/>
    <col min="14588" max="14589" width="23.5703125" style="151" customWidth="1"/>
    <col min="14590" max="14590" width="20.5703125" style="151" customWidth="1"/>
    <col min="14591" max="14592" width="14.7109375" style="151" customWidth="1"/>
    <col min="14593" max="14838" width="9.140625" style="151"/>
    <col min="14839" max="14839" width="11" style="151" customWidth="1"/>
    <col min="14840" max="14840" width="51.42578125" style="151" customWidth="1"/>
    <col min="14841" max="14842" width="44.28515625" style="151" customWidth="1"/>
    <col min="14843" max="14843" width="3.85546875" style="151" customWidth="1"/>
    <col min="14844" max="14845" width="23.5703125" style="151" customWidth="1"/>
    <col min="14846" max="14846" width="20.5703125" style="151" customWidth="1"/>
    <col min="14847" max="14848" width="14.7109375" style="151" customWidth="1"/>
    <col min="14849" max="15094" width="9.140625" style="151"/>
    <col min="15095" max="15095" width="11" style="151" customWidth="1"/>
    <col min="15096" max="15096" width="51.42578125" style="151" customWidth="1"/>
    <col min="15097" max="15098" width="44.28515625" style="151" customWidth="1"/>
    <col min="15099" max="15099" width="3.85546875" style="151" customWidth="1"/>
    <col min="15100" max="15101" width="23.5703125" style="151" customWidth="1"/>
    <col min="15102" max="15102" width="20.5703125" style="151" customWidth="1"/>
    <col min="15103" max="15104" width="14.7109375" style="151" customWidth="1"/>
    <col min="15105" max="15350" width="9.140625" style="151"/>
    <col min="15351" max="15351" width="11" style="151" customWidth="1"/>
    <col min="15352" max="15352" width="51.42578125" style="151" customWidth="1"/>
    <col min="15353" max="15354" width="44.28515625" style="151" customWidth="1"/>
    <col min="15355" max="15355" width="3.85546875" style="151" customWidth="1"/>
    <col min="15356" max="15357" width="23.5703125" style="151" customWidth="1"/>
    <col min="15358" max="15358" width="20.5703125" style="151" customWidth="1"/>
    <col min="15359" max="15360" width="14.7109375" style="151" customWidth="1"/>
    <col min="15361" max="15606" width="9.140625" style="151"/>
    <col min="15607" max="15607" width="11" style="151" customWidth="1"/>
    <col min="15608" max="15608" width="51.42578125" style="151" customWidth="1"/>
    <col min="15609" max="15610" width="44.28515625" style="151" customWidth="1"/>
    <col min="15611" max="15611" width="3.85546875" style="151" customWidth="1"/>
    <col min="15612" max="15613" width="23.5703125" style="151" customWidth="1"/>
    <col min="15614" max="15614" width="20.5703125" style="151" customWidth="1"/>
    <col min="15615" max="15616" width="14.7109375" style="151" customWidth="1"/>
    <col min="15617" max="15862" width="9.140625" style="151"/>
    <col min="15863" max="15863" width="11" style="151" customWidth="1"/>
    <col min="15864" max="15864" width="51.42578125" style="151" customWidth="1"/>
    <col min="15865" max="15866" width="44.28515625" style="151" customWidth="1"/>
    <col min="15867" max="15867" width="3.85546875" style="151" customWidth="1"/>
    <col min="15868" max="15869" width="23.5703125" style="151" customWidth="1"/>
    <col min="15870" max="15870" width="20.5703125" style="151" customWidth="1"/>
    <col min="15871" max="15872" width="14.7109375" style="151" customWidth="1"/>
    <col min="15873" max="16118" width="9.140625" style="151"/>
    <col min="16119" max="16119" width="11" style="151" customWidth="1"/>
    <col min="16120" max="16120" width="51.42578125" style="151" customWidth="1"/>
    <col min="16121" max="16122" width="44.28515625" style="151" customWidth="1"/>
    <col min="16123" max="16123" width="3.85546875" style="151" customWidth="1"/>
    <col min="16124" max="16125" width="23.5703125" style="151" customWidth="1"/>
    <col min="16126" max="16126" width="20.5703125" style="151" customWidth="1"/>
    <col min="16127" max="16128" width="14.7109375" style="151" customWidth="1"/>
    <col min="16129" max="16384" width="9.140625" style="151"/>
  </cols>
  <sheetData>
    <row r="1" spans="1:7" s="123" customFormat="1" ht="22.5" customHeight="1" x14ac:dyDescent="0.25">
      <c r="A1" s="260" t="s">
        <v>62</v>
      </c>
      <c r="B1" s="260"/>
      <c r="C1" s="260"/>
      <c r="D1" s="260"/>
      <c r="E1" s="260"/>
      <c r="F1" s="260"/>
      <c r="G1" s="141"/>
    </row>
    <row r="2" spans="1:7" s="123" customFormat="1" ht="22.5" customHeight="1" x14ac:dyDescent="0.25">
      <c r="A2" s="260" t="s">
        <v>86</v>
      </c>
      <c r="B2" s="260"/>
      <c r="C2" s="260"/>
      <c r="D2" s="260"/>
      <c r="E2" s="260"/>
      <c r="F2" s="260"/>
      <c r="G2" s="141"/>
    </row>
    <row r="3" spans="1:7" s="123" customFormat="1" ht="22.5" customHeight="1" x14ac:dyDescent="0.25">
      <c r="A3" s="269" t="s">
        <v>1</v>
      </c>
      <c r="B3" s="269"/>
      <c r="C3" s="269"/>
      <c r="D3" s="269"/>
      <c r="E3" s="269"/>
      <c r="F3" s="269"/>
      <c r="G3" s="141"/>
    </row>
    <row r="4" spans="1:7" s="123" customFormat="1" ht="30" customHeight="1" x14ac:dyDescent="0.25">
      <c r="A4" s="109" t="s">
        <v>64</v>
      </c>
      <c r="B4" s="109" t="s">
        <v>7</v>
      </c>
      <c r="C4" s="109" t="s">
        <v>6</v>
      </c>
      <c r="D4" s="109" t="s">
        <v>18</v>
      </c>
      <c r="E4" s="109" t="s">
        <v>19</v>
      </c>
      <c r="F4" s="109" t="s">
        <v>87</v>
      </c>
      <c r="G4" s="141"/>
    </row>
    <row r="5" spans="1:7" s="118" customFormat="1" ht="23.25" x14ac:dyDescent="0.25">
      <c r="A5" s="111">
        <v>1</v>
      </c>
      <c r="B5" s="111" t="s">
        <v>68</v>
      </c>
      <c r="C5" s="142" t="s">
        <v>14</v>
      </c>
      <c r="D5" s="143">
        <v>2E-3</v>
      </c>
      <c r="E5" s="115">
        <v>85.61368263</v>
      </c>
      <c r="F5" s="115">
        <v>5.9929577900000002</v>
      </c>
      <c r="G5" s="144"/>
    </row>
    <row r="6" spans="1:7" s="121" customFormat="1" ht="23.25" x14ac:dyDescent="0.25">
      <c r="A6" s="111">
        <v>2</v>
      </c>
      <c r="B6" s="112" t="s">
        <v>66</v>
      </c>
      <c r="C6" s="122" t="s">
        <v>88</v>
      </c>
      <c r="D6" s="114">
        <v>5042.6000000000004</v>
      </c>
      <c r="E6" s="115">
        <v>36.471972269999995</v>
      </c>
      <c r="F6" s="115">
        <v>0</v>
      </c>
      <c r="G6" s="145">
        <v>405010439</v>
      </c>
    </row>
    <row r="7" spans="1:7" s="118" customFormat="1" ht="23.25" x14ac:dyDescent="0.25">
      <c r="A7" s="111">
        <v>3</v>
      </c>
      <c r="B7" s="112" t="s">
        <v>78</v>
      </c>
      <c r="C7" s="119" t="s">
        <v>79</v>
      </c>
      <c r="D7" s="114">
        <v>3877.3</v>
      </c>
      <c r="E7" s="115">
        <v>26.711467170000002</v>
      </c>
      <c r="F7" s="115">
        <v>0</v>
      </c>
      <c r="G7" s="145">
        <v>139668092</v>
      </c>
    </row>
    <row r="8" spans="1:7" s="123" customFormat="1" ht="23.25" x14ac:dyDescent="0.25">
      <c r="A8" s="111">
        <v>4</v>
      </c>
      <c r="B8" s="112" t="s">
        <v>71</v>
      </c>
      <c r="C8" s="125" t="s">
        <v>72</v>
      </c>
      <c r="D8" s="114">
        <v>1232.2</v>
      </c>
      <c r="E8" s="115">
        <v>17.826613030000001</v>
      </c>
      <c r="F8" s="115">
        <v>0</v>
      </c>
      <c r="G8" s="145">
        <v>110951202</v>
      </c>
    </row>
    <row r="9" spans="1:7" s="123" customFormat="1" ht="23.25" x14ac:dyDescent="0.25">
      <c r="A9" s="111">
        <v>5</v>
      </c>
      <c r="B9" s="111" t="s">
        <v>89</v>
      </c>
      <c r="C9" s="119" t="s">
        <v>90</v>
      </c>
      <c r="D9" s="114">
        <v>41.728999999999999</v>
      </c>
      <c r="E9" s="115">
        <v>16.649999999999999</v>
      </c>
      <c r="F9" s="115">
        <v>0</v>
      </c>
      <c r="G9" s="145">
        <v>106073266</v>
      </c>
    </row>
    <row r="10" spans="1:7" s="123" customFormat="1" ht="23.25" x14ac:dyDescent="0.25">
      <c r="A10" s="111">
        <v>6</v>
      </c>
      <c r="B10" s="112" t="s">
        <v>69</v>
      </c>
      <c r="C10" s="122" t="s">
        <v>91</v>
      </c>
      <c r="D10" s="114">
        <v>145</v>
      </c>
      <c r="E10" s="115">
        <v>16.250668149999999</v>
      </c>
      <c r="F10" s="115">
        <v>0</v>
      </c>
      <c r="G10" s="145">
        <v>72138475</v>
      </c>
    </row>
    <row r="11" spans="1:7" s="123" customFormat="1" ht="23.25" x14ac:dyDescent="0.25">
      <c r="A11" s="111">
        <v>7</v>
      </c>
      <c r="B11" s="112" t="s">
        <v>92</v>
      </c>
      <c r="C11" s="122" t="s">
        <v>76</v>
      </c>
      <c r="D11" s="114">
        <v>151.8032</v>
      </c>
      <c r="E11" s="115">
        <v>16.19888542</v>
      </c>
      <c r="F11" s="115">
        <v>1.15732781</v>
      </c>
      <c r="G11" s="145">
        <v>67932948</v>
      </c>
    </row>
    <row r="12" spans="1:7" s="123" customFormat="1" ht="23.25" x14ac:dyDescent="0.25">
      <c r="A12" s="111">
        <v>8</v>
      </c>
      <c r="B12" s="111" t="s">
        <v>93</v>
      </c>
      <c r="C12" s="125" t="s">
        <v>94</v>
      </c>
      <c r="D12" s="114">
        <v>739.25</v>
      </c>
      <c r="E12" s="115">
        <v>14.92350723</v>
      </c>
      <c r="F12" s="115">
        <v>0</v>
      </c>
      <c r="G12" s="145">
        <f>32532490+9177507+109326</f>
        <v>41819323</v>
      </c>
    </row>
    <row r="13" spans="1:7" s="123" customFormat="1" ht="23.25" x14ac:dyDescent="0.25">
      <c r="A13" s="111">
        <v>9</v>
      </c>
      <c r="B13" s="112" t="s">
        <v>95</v>
      </c>
      <c r="C13" s="119" t="s">
        <v>96</v>
      </c>
      <c r="D13" s="114">
        <v>23.301179999999999</v>
      </c>
      <c r="E13" s="115">
        <v>10.795670169999999</v>
      </c>
      <c r="F13" s="115">
        <v>0.44668285999999996</v>
      </c>
      <c r="G13" s="145">
        <f>19339010+7468233+250</f>
        <v>26807493</v>
      </c>
    </row>
    <row r="14" spans="1:7" s="123" customFormat="1" ht="23.25" x14ac:dyDescent="0.25">
      <c r="A14" s="111">
        <v>10</v>
      </c>
      <c r="B14" s="112" t="s">
        <v>80</v>
      </c>
      <c r="C14" s="119" t="s">
        <v>97</v>
      </c>
      <c r="D14" s="114">
        <v>452.1</v>
      </c>
      <c r="E14" s="115">
        <v>8.5651608200000009</v>
      </c>
      <c r="F14" s="115">
        <v>0</v>
      </c>
      <c r="G14" s="145"/>
    </row>
    <row r="15" spans="1:7" s="123" customFormat="1" ht="23.25" x14ac:dyDescent="0.25">
      <c r="A15" s="263" t="s">
        <v>16</v>
      </c>
      <c r="B15" s="264"/>
      <c r="C15" s="265"/>
      <c r="D15" s="126">
        <f>SUM(D5:D14)</f>
        <v>11705.285380000003</v>
      </c>
      <c r="E15" s="127">
        <f>SUM(E5:E14)</f>
        <v>250.00762689000001</v>
      </c>
      <c r="F15" s="127">
        <f>SUM(F5:F14)</f>
        <v>7.5969684600000003</v>
      </c>
      <c r="G15" s="141"/>
    </row>
    <row r="16" spans="1:7" s="123" customFormat="1" ht="24" thickBot="1" x14ac:dyDescent="0.3">
      <c r="A16" s="266" t="s">
        <v>17</v>
      </c>
      <c r="B16" s="267"/>
      <c r="C16" s="268"/>
      <c r="D16" s="129">
        <f>D17-D15</f>
        <v>687.83128999999644</v>
      </c>
      <c r="E16" s="129">
        <f>E17-E15</f>
        <v>44.435925259999948</v>
      </c>
      <c r="F16" s="129">
        <f>F17-F15</f>
        <v>0.16098208000000014</v>
      </c>
      <c r="G16" s="141"/>
    </row>
    <row r="17" spans="1:7" s="123" customFormat="1" ht="24" thickBot="1" x14ac:dyDescent="0.3">
      <c r="A17" s="257" t="s">
        <v>83</v>
      </c>
      <c r="B17" s="258"/>
      <c r="C17" s="259"/>
      <c r="D17" s="131">
        <f>12393116.67/1000</f>
        <v>12393.116669999999</v>
      </c>
      <c r="E17" s="131">
        <f>294443552.15/1000000</f>
        <v>294.44355214999996</v>
      </c>
      <c r="F17" s="131">
        <f>7757950.54/1000000</f>
        <v>7.7579505400000004</v>
      </c>
      <c r="G17" s="146"/>
    </row>
    <row r="18" spans="1:7" s="123" customFormat="1" ht="28.5" customHeight="1" thickTop="1" x14ac:dyDescent="0.35">
      <c r="A18" s="132" t="s">
        <v>84</v>
      </c>
      <c r="B18" s="121"/>
      <c r="D18" s="147"/>
      <c r="E18" s="148"/>
      <c r="F18" s="128"/>
      <c r="G18" s="128"/>
    </row>
    <row r="19" spans="1:7" s="123" customFormat="1" ht="23.25" customHeight="1" x14ac:dyDescent="0.25">
      <c r="D19" s="136"/>
      <c r="E19" s="136"/>
      <c r="F19" s="128"/>
      <c r="G19" s="128"/>
    </row>
    <row r="20" spans="1:7" s="123" customFormat="1" ht="23.25" customHeight="1" x14ac:dyDescent="0.25">
      <c r="A20" s="123" t="s">
        <v>85</v>
      </c>
      <c r="D20" s="137"/>
      <c r="E20" s="137"/>
      <c r="F20" s="128"/>
      <c r="G20" s="128"/>
    </row>
    <row r="21" spans="1:7" s="123" customFormat="1" ht="14.25" customHeight="1" x14ac:dyDescent="0.25">
      <c r="A21" s="121"/>
      <c r="B21" s="121"/>
      <c r="D21" s="137"/>
      <c r="E21" s="137"/>
      <c r="F21" s="141"/>
      <c r="G21" s="141"/>
    </row>
    <row r="22" spans="1:7" s="123" customFormat="1" ht="14.25" customHeight="1" x14ac:dyDescent="0.25">
      <c r="A22" s="121"/>
      <c r="B22" s="121"/>
      <c r="D22" s="137"/>
      <c r="E22" s="137"/>
      <c r="F22" s="141"/>
      <c r="G22" s="141"/>
    </row>
    <row r="23" spans="1:7" s="123" customFormat="1" ht="14.25" customHeight="1" x14ac:dyDescent="0.25">
      <c r="A23" s="121"/>
      <c r="B23" s="121"/>
      <c r="D23" s="137"/>
      <c r="E23" s="149"/>
      <c r="F23" s="141"/>
      <c r="G23" s="141"/>
    </row>
    <row r="24" spans="1:7" s="123" customFormat="1" ht="18" customHeight="1" x14ac:dyDescent="0.25">
      <c r="A24" s="121"/>
      <c r="B24" s="121"/>
      <c r="F24" s="141"/>
      <c r="G24" s="141"/>
    </row>
    <row r="25" spans="1:7" s="123" customFormat="1" ht="17.25" customHeight="1" x14ac:dyDescent="0.25">
      <c r="A25" s="121"/>
      <c r="B25" s="121"/>
      <c r="F25" s="141"/>
      <c r="G25" s="141"/>
    </row>
    <row r="26" spans="1:7" s="123" customFormat="1" ht="18.75" customHeight="1" x14ac:dyDescent="0.25">
      <c r="A26" s="121"/>
      <c r="B26" s="121"/>
      <c r="F26" s="141"/>
      <c r="G26" s="141"/>
    </row>
    <row r="27" spans="1:7" s="123" customFormat="1" ht="23.25" x14ac:dyDescent="0.25">
      <c r="A27" s="121"/>
      <c r="B27" s="121"/>
      <c r="F27" s="141"/>
      <c r="G27" s="141"/>
    </row>
    <row r="28" spans="1:7" s="123" customFormat="1" ht="23.25" x14ac:dyDescent="0.25">
      <c r="A28" s="121"/>
      <c r="B28" s="121"/>
      <c r="F28" s="141"/>
      <c r="G28" s="141"/>
    </row>
    <row r="29" spans="1:7" s="123" customFormat="1" ht="23.25" x14ac:dyDescent="0.25">
      <c r="A29" s="121"/>
      <c r="B29" s="121"/>
      <c r="F29" s="141"/>
      <c r="G29" s="141"/>
    </row>
    <row r="30" spans="1:7" s="123" customFormat="1" ht="23.25" x14ac:dyDescent="0.25">
      <c r="A30" s="121"/>
      <c r="B30" s="121"/>
      <c r="F30" s="141"/>
      <c r="G30" s="141"/>
    </row>
    <row r="31" spans="1:7" s="123" customFormat="1" ht="23.25" x14ac:dyDescent="0.25">
      <c r="A31" s="121"/>
      <c r="B31" s="121"/>
      <c r="F31" s="141"/>
      <c r="G31" s="141"/>
    </row>
    <row r="32" spans="1:7" s="123" customFormat="1" ht="23.25" x14ac:dyDescent="0.25">
      <c r="A32" s="121"/>
      <c r="B32" s="121"/>
      <c r="F32" s="141"/>
      <c r="G32" s="141"/>
    </row>
    <row r="33" spans="1:7" s="123" customFormat="1" ht="23.25" x14ac:dyDescent="0.25">
      <c r="A33" s="121"/>
      <c r="B33" s="121"/>
      <c r="F33" s="141"/>
      <c r="G33" s="141"/>
    </row>
    <row r="34" spans="1:7" s="123" customFormat="1" ht="23.25" x14ac:dyDescent="0.25">
      <c r="A34" s="121"/>
      <c r="B34" s="121"/>
      <c r="F34" s="141"/>
      <c r="G34" s="141"/>
    </row>
    <row r="35" spans="1:7" s="123" customFormat="1" ht="23.25" x14ac:dyDescent="0.25">
      <c r="A35" s="121"/>
      <c r="B35" s="121"/>
      <c r="F35" s="141"/>
      <c r="G35" s="141"/>
    </row>
    <row r="36" spans="1:7" s="123" customFormat="1" ht="23.25" x14ac:dyDescent="0.25">
      <c r="A36" s="121"/>
      <c r="B36" s="121"/>
      <c r="F36" s="141"/>
      <c r="G36" s="141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B4" workbookViewId="0">
      <selection activeCell="L6" sqref="L6"/>
    </sheetView>
  </sheetViews>
  <sheetFormatPr defaultRowHeight="15" x14ac:dyDescent="0.25"/>
  <cols>
    <col min="1" max="1" width="3.85546875" customWidth="1"/>
    <col min="2" max="2" width="28.85546875" customWidth="1"/>
    <col min="3" max="3" width="9.85546875" customWidth="1"/>
    <col min="4" max="4" width="11.5703125" bestFit="1" customWidth="1"/>
    <col min="5" max="5" width="16.140625" customWidth="1"/>
    <col min="6" max="6" width="6.7109375" customWidth="1"/>
    <col min="7" max="7" width="28.140625" customWidth="1"/>
    <col min="8" max="8" width="10.140625" customWidth="1"/>
    <col min="9" max="9" width="12.140625" customWidth="1"/>
    <col min="10" max="10" width="16.140625" bestFit="1" customWidth="1"/>
  </cols>
  <sheetData>
    <row r="1" spans="1:11" ht="21" x14ac:dyDescent="0.35">
      <c r="A1" s="274" t="s">
        <v>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21" x14ac:dyDescent="0.35">
      <c r="A2" s="274" t="s">
        <v>98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21" x14ac:dyDescent="0.35">
      <c r="A3" s="274" t="s">
        <v>99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1" x14ac:dyDescent="0.35">
      <c r="A4" s="152"/>
      <c r="B4" s="153" t="s">
        <v>100</v>
      </c>
      <c r="C4" s="153"/>
      <c r="D4" s="153"/>
      <c r="E4" s="153"/>
      <c r="F4" s="153"/>
      <c r="G4" s="153" t="s">
        <v>101</v>
      </c>
      <c r="H4" s="153"/>
      <c r="I4" s="153"/>
      <c r="J4" s="153"/>
    </row>
    <row r="5" spans="1:11" ht="21" x14ac:dyDescent="0.35">
      <c r="A5" s="154" t="s">
        <v>64</v>
      </c>
      <c r="B5" s="275" t="s">
        <v>102</v>
      </c>
      <c r="C5" s="275"/>
      <c r="D5" s="275"/>
      <c r="E5" s="275"/>
      <c r="F5" s="154" t="s">
        <v>64</v>
      </c>
      <c r="G5" s="275" t="s">
        <v>103</v>
      </c>
      <c r="H5" s="275"/>
      <c r="I5" s="275"/>
      <c r="J5" s="275"/>
    </row>
    <row r="6" spans="1:11" ht="21" x14ac:dyDescent="0.35">
      <c r="A6" s="155" t="s">
        <v>104</v>
      </c>
      <c r="B6" s="156"/>
      <c r="C6" s="156" t="s">
        <v>7</v>
      </c>
      <c r="D6" s="156" t="s">
        <v>18</v>
      </c>
      <c r="E6" s="156" t="s">
        <v>9</v>
      </c>
      <c r="F6" s="155" t="s">
        <v>104</v>
      </c>
      <c r="G6" s="156" t="s">
        <v>6</v>
      </c>
      <c r="H6" s="156" t="s">
        <v>7</v>
      </c>
      <c r="I6" s="156" t="s">
        <v>18</v>
      </c>
      <c r="J6" s="156" t="s">
        <v>105</v>
      </c>
    </row>
    <row r="7" spans="1:11" ht="21" x14ac:dyDescent="0.35">
      <c r="A7" s="157">
        <v>1</v>
      </c>
      <c r="B7" s="158" t="s">
        <v>106</v>
      </c>
      <c r="C7" s="158" t="s">
        <v>107</v>
      </c>
      <c r="D7" s="20">
        <v>45.739199999999997</v>
      </c>
      <c r="E7" s="20">
        <v>37070416</v>
      </c>
      <c r="F7" s="157">
        <v>1</v>
      </c>
      <c r="G7" s="158" t="s">
        <v>108</v>
      </c>
      <c r="H7" s="158">
        <v>24029020</v>
      </c>
      <c r="I7" s="20">
        <v>162.488</v>
      </c>
      <c r="J7" s="20">
        <v>58952250.640000001</v>
      </c>
    </row>
    <row r="8" spans="1:11" ht="21" x14ac:dyDescent="0.35">
      <c r="A8" s="157">
        <v>2</v>
      </c>
      <c r="B8" s="159" t="s">
        <v>109</v>
      </c>
      <c r="C8" s="158" t="s">
        <v>110</v>
      </c>
      <c r="D8" s="20">
        <v>110.6</v>
      </c>
      <c r="E8" s="20">
        <v>24236917.5</v>
      </c>
      <c r="F8" s="157">
        <v>2</v>
      </c>
      <c r="G8" s="160" t="s">
        <v>111</v>
      </c>
      <c r="H8" s="158">
        <v>87149690</v>
      </c>
      <c r="I8" s="20">
        <v>98.905000000000001</v>
      </c>
      <c r="J8" s="20">
        <v>12874006.739</v>
      </c>
    </row>
    <row r="9" spans="1:11" ht="21" x14ac:dyDescent="0.35">
      <c r="A9" s="157">
        <v>3</v>
      </c>
      <c r="B9" s="158" t="s">
        <v>112</v>
      </c>
      <c r="C9" s="158" t="s">
        <v>113</v>
      </c>
      <c r="D9" s="20">
        <v>288.47300000000001</v>
      </c>
      <c r="E9" s="20">
        <v>14814996.23</v>
      </c>
      <c r="F9" s="157">
        <v>3</v>
      </c>
      <c r="G9" s="161" t="s">
        <v>40</v>
      </c>
      <c r="H9" s="161">
        <v>84151090</v>
      </c>
      <c r="I9" s="20">
        <v>128.07966999999999</v>
      </c>
      <c r="J9" s="20">
        <v>10574507.411</v>
      </c>
    </row>
    <row r="10" spans="1:11" ht="21" x14ac:dyDescent="0.35">
      <c r="A10" s="157">
        <v>4</v>
      </c>
      <c r="B10" s="158" t="s">
        <v>114</v>
      </c>
      <c r="C10" s="158" t="s">
        <v>115</v>
      </c>
      <c r="D10" s="20">
        <v>7.3795000000000002</v>
      </c>
      <c r="E10" s="20">
        <v>11403414.280000001</v>
      </c>
      <c r="F10" s="157">
        <v>4</v>
      </c>
      <c r="G10" s="161" t="s">
        <v>116</v>
      </c>
      <c r="H10" s="161">
        <v>27101944</v>
      </c>
      <c r="I10" s="20">
        <v>50.3035</v>
      </c>
      <c r="J10" s="20">
        <v>8779761.3000000007</v>
      </c>
    </row>
    <row r="11" spans="1:11" ht="21" x14ac:dyDescent="0.35">
      <c r="A11" s="157">
        <v>5</v>
      </c>
      <c r="B11" s="160" t="s">
        <v>117</v>
      </c>
      <c r="C11" s="162">
        <v>94036090</v>
      </c>
      <c r="D11" s="20">
        <v>602.49824999999998</v>
      </c>
      <c r="E11" s="20">
        <v>9549499.4800000004</v>
      </c>
      <c r="F11" s="157">
        <v>5</v>
      </c>
      <c r="G11" s="161" t="s">
        <v>118</v>
      </c>
      <c r="H11" s="161">
        <v>69072394</v>
      </c>
      <c r="I11" s="20">
        <v>188.428</v>
      </c>
      <c r="J11" s="20">
        <v>8647530.0300000012</v>
      </c>
    </row>
    <row r="12" spans="1:11" ht="21" x14ac:dyDescent="0.35">
      <c r="A12" s="157">
        <v>6</v>
      </c>
      <c r="B12" s="158" t="s">
        <v>57</v>
      </c>
      <c r="C12" s="158" t="s">
        <v>119</v>
      </c>
      <c r="D12" s="20">
        <v>500</v>
      </c>
      <c r="E12" s="20">
        <v>7665002.7999999998</v>
      </c>
      <c r="F12" s="157">
        <v>6</v>
      </c>
      <c r="G12" s="161" t="s">
        <v>120</v>
      </c>
      <c r="H12" s="161">
        <v>70133300</v>
      </c>
      <c r="I12" s="20">
        <v>7.44</v>
      </c>
      <c r="J12" s="20">
        <v>6896300.1500000004</v>
      </c>
    </row>
    <row r="13" spans="1:11" ht="21" x14ac:dyDescent="0.35">
      <c r="A13" s="157">
        <v>7</v>
      </c>
      <c r="B13" s="160" t="s">
        <v>121</v>
      </c>
      <c r="C13" s="158" t="s">
        <v>122</v>
      </c>
      <c r="D13" s="20">
        <v>5.4189999999999996</v>
      </c>
      <c r="E13" s="20">
        <v>2567529.37</v>
      </c>
      <c r="F13" s="157">
        <v>7</v>
      </c>
      <c r="G13" s="161" t="s">
        <v>123</v>
      </c>
      <c r="H13" s="161">
        <v>87021099</v>
      </c>
      <c r="I13" s="20">
        <v>13.51</v>
      </c>
      <c r="J13" s="20">
        <v>6749215.5199999996</v>
      </c>
    </row>
    <row r="14" spans="1:11" ht="21" x14ac:dyDescent="0.35">
      <c r="A14" s="157">
        <v>8</v>
      </c>
      <c r="B14" s="163" t="s">
        <v>54</v>
      </c>
      <c r="C14" s="158" t="s">
        <v>124</v>
      </c>
      <c r="D14" s="20">
        <v>25.428000000000001</v>
      </c>
      <c r="E14" s="20">
        <v>2372811.04</v>
      </c>
      <c r="F14" s="157">
        <v>8</v>
      </c>
      <c r="G14" s="164" t="s">
        <v>125</v>
      </c>
      <c r="H14" s="161">
        <v>73082029</v>
      </c>
      <c r="I14" s="20">
        <v>77.519000000000005</v>
      </c>
      <c r="J14" s="20">
        <v>6274819.8600000003</v>
      </c>
    </row>
    <row r="15" spans="1:11" ht="21" x14ac:dyDescent="0.35">
      <c r="A15" s="157">
        <v>9</v>
      </c>
      <c r="B15" s="163" t="s">
        <v>126</v>
      </c>
      <c r="C15" s="158" t="s">
        <v>127</v>
      </c>
      <c r="D15" s="20">
        <v>67.055999999999997</v>
      </c>
      <c r="E15" s="20">
        <v>1802361.79</v>
      </c>
      <c r="F15" s="157">
        <v>9</v>
      </c>
      <c r="G15" s="161" t="s">
        <v>128</v>
      </c>
      <c r="H15" s="161">
        <v>90181900</v>
      </c>
      <c r="I15" s="20">
        <v>94.945360000000008</v>
      </c>
      <c r="J15" s="20">
        <v>5830970.4450000003</v>
      </c>
    </row>
    <row r="16" spans="1:11" ht="21" x14ac:dyDescent="0.35">
      <c r="A16" s="157">
        <v>10</v>
      </c>
      <c r="B16" s="158" t="s">
        <v>126</v>
      </c>
      <c r="C16" s="158" t="s">
        <v>127</v>
      </c>
      <c r="D16" s="20">
        <v>21.607500000000002</v>
      </c>
      <c r="E16" s="20">
        <v>590468.99</v>
      </c>
      <c r="F16" s="157">
        <v>10</v>
      </c>
      <c r="G16" s="161" t="s">
        <v>129</v>
      </c>
      <c r="H16" s="161">
        <v>73259920</v>
      </c>
      <c r="I16" s="20">
        <v>0.31</v>
      </c>
      <c r="J16" s="20">
        <v>4344753.227</v>
      </c>
    </row>
    <row r="17" spans="1:10" ht="21" x14ac:dyDescent="0.35">
      <c r="A17" s="158"/>
      <c r="B17" s="165" t="s">
        <v>130</v>
      </c>
      <c r="C17" s="165"/>
      <c r="D17" s="166">
        <f>SUM(D7:D16)</f>
        <v>1674.2004500000003</v>
      </c>
      <c r="E17" s="167">
        <f>SUM(E7:E16)</f>
        <v>112073417.48000002</v>
      </c>
      <c r="F17" s="157"/>
      <c r="G17" s="165" t="s">
        <v>131</v>
      </c>
      <c r="H17" s="165"/>
      <c r="I17" s="167">
        <v>821.92853000000002</v>
      </c>
      <c r="J17" s="167">
        <v>129924115.322</v>
      </c>
    </row>
    <row r="18" spans="1:10" ht="21" x14ac:dyDescent="0.35">
      <c r="A18" s="276" t="s">
        <v>17</v>
      </c>
      <c r="B18" s="276"/>
      <c r="C18" s="276"/>
      <c r="D18" s="20">
        <f>D19-D17</f>
        <v>25920.297289999999</v>
      </c>
      <c r="E18" s="20">
        <f>E19-E17</f>
        <v>287361.8599999994</v>
      </c>
      <c r="F18" s="277" t="s">
        <v>17</v>
      </c>
      <c r="G18" s="278"/>
      <c r="H18" s="278"/>
      <c r="I18" s="72">
        <f>I19-I17</f>
        <v>660.16346100000021</v>
      </c>
      <c r="J18" s="72">
        <f>J19-J17</f>
        <v>34238494.350999981</v>
      </c>
    </row>
    <row r="19" spans="1:10" ht="21" x14ac:dyDescent="0.35">
      <c r="A19" s="270" t="s">
        <v>132</v>
      </c>
      <c r="B19" s="271"/>
      <c r="C19" s="272"/>
      <c r="D19" s="167">
        <v>27594.497739999999</v>
      </c>
      <c r="E19" s="167">
        <v>112360779.34000002</v>
      </c>
      <c r="F19" s="168"/>
      <c r="G19" s="273" t="s">
        <v>83</v>
      </c>
      <c r="H19" s="273"/>
      <c r="I19" s="167">
        <v>1482.0919910000002</v>
      </c>
      <c r="J19" s="167">
        <v>164162609.67299998</v>
      </c>
    </row>
    <row r="20" spans="1:10" ht="21" x14ac:dyDescent="0.35">
      <c r="A20" s="169" t="s">
        <v>133</v>
      </c>
      <c r="B20" s="169"/>
      <c r="C20" s="169"/>
      <c r="D20" s="169"/>
      <c r="E20" s="169"/>
      <c r="F20" s="170"/>
      <c r="G20" s="169" t="s">
        <v>134</v>
      </c>
      <c r="H20" s="169"/>
      <c r="I20" s="169"/>
      <c r="J20" s="169"/>
    </row>
    <row r="28" spans="1:10" x14ac:dyDescent="0.25">
      <c r="D28" s="1"/>
      <c r="E28" s="1"/>
    </row>
  </sheetData>
  <mergeCells count="9">
    <mergeCell ref="A19:C19"/>
    <mergeCell ref="G19:H19"/>
    <mergeCell ref="A1:K1"/>
    <mergeCell ref="A2:K2"/>
    <mergeCell ref="A3:K3"/>
    <mergeCell ref="B5:E5"/>
    <mergeCell ref="G5:J5"/>
    <mergeCell ref="A18:C18"/>
    <mergeCell ref="F18:H18"/>
  </mergeCells>
  <printOptions horizontalCentered="1"/>
  <pageMargins left="0" right="0.17" top="0.5" bottom="0.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L13" sqref="L13"/>
    </sheetView>
  </sheetViews>
  <sheetFormatPr defaultRowHeight="15" x14ac:dyDescent="0.25"/>
  <cols>
    <col min="1" max="1" width="6.7109375" customWidth="1"/>
    <col min="2" max="2" width="22.140625" customWidth="1"/>
    <col min="3" max="3" width="10" customWidth="1"/>
    <col min="4" max="4" width="12.5703125" customWidth="1"/>
    <col min="5" max="5" width="18.7109375" customWidth="1"/>
    <col min="6" max="6" width="6.85546875" customWidth="1"/>
    <col min="7" max="7" width="27.28515625" customWidth="1"/>
    <col min="8" max="8" width="9.140625" customWidth="1"/>
    <col min="9" max="9" width="12.140625" customWidth="1"/>
    <col min="10" max="10" width="17.7109375" customWidth="1"/>
  </cols>
  <sheetData>
    <row r="1" spans="1:11" ht="23.25" x14ac:dyDescent="0.35">
      <c r="A1" s="283" t="s">
        <v>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23.25" x14ac:dyDescent="0.35">
      <c r="A2" s="283" t="s">
        <v>135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23.25" x14ac:dyDescent="0.35">
      <c r="A3" s="283" t="s">
        <v>136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24" thickBot="1" x14ac:dyDescent="0.4">
      <c r="A4" s="171"/>
      <c r="B4" s="171" t="s">
        <v>100</v>
      </c>
      <c r="C4" s="171"/>
      <c r="D4" s="171"/>
      <c r="E4" s="171"/>
      <c r="F4" s="171"/>
      <c r="G4" s="171" t="s">
        <v>101</v>
      </c>
      <c r="H4" s="171"/>
      <c r="I4" s="171"/>
      <c r="J4" s="171"/>
      <c r="K4" s="171"/>
    </row>
    <row r="5" spans="1:11" ht="21.75" thickBot="1" x14ac:dyDescent="0.4">
      <c r="A5" s="172" t="s">
        <v>64</v>
      </c>
      <c r="B5" s="284" t="s">
        <v>102</v>
      </c>
      <c r="C5" s="284"/>
      <c r="D5" s="284"/>
      <c r="E5" s="285"/>
      <c r="F5" s="173" t="s">
        <v>64</v>
      </c>
      <c r="G5" s="286" t="s">
        <v>103</v>
      </c>
      <c r="H5" s="287"/>
      <c r="I5" s="287"/>
      <c r="J5" s="288"/>
    </row>
    <row r="6" spans="1:11" ht="21" x14ac:dyDescent="0.35">
      <c r="A6" s="174" t="s">
        <v>104</v>
      </c>
      <c r="B6" s="175" t="s">
        <v>6</v>
      </c>
      <c r="C6" s="176" t="s">
        <v>7</v>
      </c>
      <c r="D6" s="177" t="s">
        <v>18</v>
      </c>
      <c r="E6" s="178" t="s">
        <v>9</v>
      </c>
      <c r="F6" s="179" t="s">
        <v>104</v>
      </c>
      <c r="G6" s="180" t="s">
        <v>6</v>
      </c>
      <c r="H6" s="180" t="s">
        <v>7</v>
      </c>
      <c r="I6" s="181" t="s">
        <v>18</v>
      </c>
      <c r="J6" s="182" t="s">
        <v>105</v>
      </c>
    </row>
    <row r="7" spans="1:11" ht="21" x14ac:dyDescent="0.35">
      <c r="A7" s="183">
        <v>1</v>
      </c>
      <c r="B7" s="184" t="s">
        <v>112</v>
      </c>
      <c r="C7" s="185">
        <v>90111100</v>
      </c>
      <c r="D7" s="186">
        <v>26686.733800000002</v>
      </c>
      <c r="E7" s="186">
        <v>892844307.30169809</v>
      </c>
      <c r="F7" s="187">
        <v>1</v>
      </c>
      <c r="G7" s="188" t="s">
        <v>137</v>
      </c>
      <c r="H7" s="189">
        <v>22030099</v>
      </c>
      <c r="I7" s="190">
        <v>13.611000000000001</v>
      </c>
      <c r="J7" s="190">
        <v>945645836.51999998</v>
      </c>
      <c r="K7" s="191"/>
    </row>
    <row r="8" spans="1:11" ht="21" x14ac:dyDescent="0.35">
      <c r="A8" s="183">
        <v>2</v>
      </c>
      <c r="B8" s="192" t="s">
        <v>117</v>
      </c>
      <c r="C8" s="193">
        <v>94036090</v>
      </c>
      <c r="D8" s="194">
        <v>1862877.7218699995</v>
      </c>
      <c r="E8" s="194">
        <v>468465219.644539</v>
      </c>
      <c r="F8" s="187">
        <v>2</v>
      </c>
      <c r="G8" s="195" t="s">
        <v>138</v>
      </c>
      <c r="H8" s="189">
        <v>85442029</v>
      </c>
      <c r="I8" s="196">
        <v>1279.4100000000001</v>
      </c>
      <c r="J8" s="190">
        <v>684429764.94000006</v>
      </c>
      <c r="K8" s="197"/>
    </row>
    <row r="9" spans="1:11" ht="21" x14ac:dyDescent="0.35">
      <c r="A9" s="183">
        <v>3</v>
      </c>
      <c r="B9" s="198" t="s">
        <v>109</v>
      </c>
      <c r="C9" s="199">
        <v>84301000</v>
      </c>
      <c r="D9" s="186">
        <v>523.64</v>
      </c>
      <c r="E9" s="200">
        <v>197815266.58000001</v>
      </c>
      <c r="F9" s="187">
        <v>3</v>
      </c>
      <c r="G9" s="201" t="s">
        <v>108</v>
      </c>
      <c r="H9" s="189">
        <v>24029020</v>
      </c>
      <c r="I9" s="196">
        <v>1756.1105399999999</v>
      </c>
      <c r="J9" s="190">
        <v>533029162.10999995</v>
      </c>
      <c r="K9" s="197"/>
    </row>
    <row r="10" spans="1:11" ht="21" x14ac:dyDescent="0.35">
      <c r="A10" s="183">
        <v>4</v>
      </c>
      <c r="B10" s="202" t="s">
        <v>114</v>
      </c>
      <c r="C10" s="203">
        <v>85043199</v>
      </c>
      <c r="D10" s="204">
        <v>149229.99884000001</v>
      </c>
      <c r="E10" s="20">
        <v>181741688.21646398</v>
      </c>
      <c r="F10" s="187">
        <v>4</v>
      </c>
      <c r="G10" s="195" t="s">
        <v>139</v>
      </c>
      <c r="H10" s="189">
        <v>85389020</v>
      </c>
      <c r="I10" s="205">
        <v>382.94</v>
      </c>
      <c r="J10" s="190">
        <v>238777802.15000001</v>
      </c>
      <c r="K10" s="197"/>
    </row>
    <row r="11" spans="1:11" ht="21" x14ac:dyDescent="0.35">
      <c r="A11" s="183">
        <v>5</v>
      </c>
      <c r="B11" s="184" t="s">
        <v>140</v>
      </c>
      <c r="C11" s="206">
        <v>10064090</v>
      </c>
      <c r="D11" s="186">
        <v>10698.388080000001</v>
      </c>
      <c r="E11" s="186">
        <v>166420972.081</v>
      </c>
      <c r="F11" s="187">
        <v>5</v>
      </c>
      <c r="G11" s="195" t="s">
        <v>141</v>
      </c>
      <c r="H11" s="189">
        <v>69072394</v>
      </c>
      <c r="I11" s="196">
        <v>570.63519999999994</v>
      </c>
      <c r="J11" s="190">
        <v>217198424.37</v>
      </c>
      <c r="K11" s="197"/>
    </row>
    <row r="12" spans="1:11" ht="21" x14ac:dyDescent="0.35">
      <c r="A12" s="183">
        <v>6</v>
      </c>
      <c r="B12" s="207" t="s">
        <v>142</v>
      </c>
      <c r="C12" s="206">
        <v>84304100</v>
      </c>
      <c r="D12" s="194">
        <v>330.83</v>
      </c>
      <c r="E12" s="194">
        <v>70231181.730000004</v>
      </c>
      <c r="F12" s="187">
        <v>6</v>
      </c>
      <c r="G12" s="208" t="s">
        <v>143</v>
      </c>
      <c r="H12" s="209">
        <v>84068290</v>
      </c>
      <c r="I12" s="205">
        <v>956.91000000000008</v>
      </c>
      <c r="J12" s="210">
        <v>178980281.31999999</v>
      </c>
      <c r="K12" s="197"/>
    </row>
    <row r="13" spans="1:11" ht="21" x14ac:dyDescent="0.35">
      <c r="A13" s="183">
        <v>7</v>
      </c>
      <c r="B13" s="202" t="s">
        <v>57</v>
      </c>
      <c r="C13" s="203">
        <v>10063099</v>
      </c>
      <c r="D13" s="204">
        <v>12702.07208</v>
      </c>
      <c r="E13" s="186">
        <v>69705040.004000008</v>
      </c>
      <c r="F13" s="187">
        <v>7</v>
      </c>
      <c r="G13" s="211" t="s">
        <v>144</v>
      </c>
      <c r="H13" s="189">
        <v>85353020</v>
      </c>
      <c r="I13" s="196">
        <v>269.26370000000003</v>
      </c>
      <c r="J13" s="190">
        <v>166259128.46000001</v>
      </c>
      <c r="K13" s="212"/>
    </row>
    <row r="14" spans="1:11" ht="38.25" x14ac:dyDescent="0.35">
      <c r="A14" s="183">
        <v>8</v>
      </c>
      <c r="B14" s="213" t="s">
        <v>145</v>
      </c>
      <c r="C14" s="214">
        <v>90158090</v>
      </c>
      <c r="D14" s="215">
        <v>3.1779999999999999</v>
      </c>
      <c r="E14" s="215">
        <v>61892254.799999997</v>
      </c>
      <c r="F14" s="187">
        <v>8</v>
      </c>
      <c r="G14" s="211" t="s">
        <v>146</v>
      </c>
      <c r="H14" s="189">
        <v>90221400</v>
      </c>
      <c r="I14" s="196">
        <v>99.635800000000003</v>
      </c>
      <c r="J14" s="190">
        <v>127219798.65000001</v>
      </c>
      <c r="K14" s="212"/>
    </row>
    <row r="15" spans="1:11" ht="42" x14ac:dyDescent="0.35">
      <c r="A15" s="183">
        <v>9</v>
      </c>
      <c r="B15" s="216" t="s">
        <v>106</v>
      </c>
      <c r="C15" s="214" t="s">
        <v>107</v>
      </c>
      <c r="D15" s="186">
        <v>45.739199999999997</v>
      </c>
      <c r="E15" s="186">
        <v>37070416</v>
      </c>
      <c r="F15" s="187">
        <v>9</v>
      </c>
      <c r="G15" s="217" t="s">
        <v>147</v>
      </c>
      <c r="H15" s="189">
        <v>85042219</v>
      </c>
      <c r="I15" s="196">
        <v>156.4</v>
      </c>
      <c r="J15" s="190">
        <v>117542213.53</v>
      </c>
      <c r="K15" s="197"/>
    </row>
    <row r="16" spans="1:11" ht="21" x14ac:dyDescent="0.35">
      <c r="A16" s="183">
        <v>10</v>
      </c>
      <c r="B16" s="218" t="s">
        <v>148</v>
      </c>
      <c r="C16" s="219">
        <v>11081400</v>
      </c>
      <c r="D16" s="186">
        <v>669.40160000000003</v>
      </c>
      <c r="E16" s="186">
        <v>27014606.8825</v>
      </c>
      <c r="F16" s="187">
        <v>10</v>
      </c>
      <c r="G16" s="195" t="s">
        <v>149</v>
      </c>
      <c r="H16" s="220">
        <v>84742011</v>
      </c>
      <c r="I16" s="196">
        <v>130.63900000000001</v>
      </c>
      <c r="J16" s="210">
        <v>110888183.09999999</v>
      </c>
    </row>
    <row r="17" spans="1:11" ht="21.75" thickBot="1" x14ac:dyDescent="0.4">
      <c r="A17" s="221"/>
      <c r="B17" s="279" t="s">
        <v>130</v>
      </c>
      <c r="C17" s="280"/>
      <c r="D17" s="222">
        <f>SUM(D7:D16)</f>
        <v>2063767.7034699996</v>
      </c>
      <c r="E17" s="223">
        <f>SUM(E7:E16)</f>
        <v>2173200953.240201</v>
      </c>
      <c r="F17" s="224"/>
      <c r="G17" s="281" t="s">
        <v>131</v>
      </c>
      <c r="H17" s="282"/>
      <c r="I17" s="225">
        <f>SUM(I7:I16)</f>
        <v>5615.5552400000006</v>
      </c>
      <c r="J17" s="226">
        <f>SUM(J7:J16)</f>
        <v>3319970595.1500006</v>
      </c>
    </row>
    <row r="18" spans="1:11" ht="21.75" thickBot="1" x14ac:dyDescent="0.4">
      <c r="A18" s="227"/>
      <c r="B18" s="228" t="s">
        <v>17</v>
      </c>
      <c r="C18" s="229"/>
      <c r="D18" s="230">
        <f>D19-D17</f>
        <v>30339.301374000032</v>
      </c>
      <c r="E18" s="231">
        <f>E19-E17</f>
        <v>205045626.07739162</v>
      </c>
      <c r="F18" s="232"/>
      <c r="G18" s="233" t="s">
        <v>17</v>
      </c>
      <c r="H18" s="234"/>
      <c r="I18" s="235">
        <f>I19-I17</f>
        <v>14682.833301000002</v>
      </c>
      <c r="J18" s="236">
        <f>J19-J17</f>
        <v>841961824.54100037</v>
      </c>
      <c r="K18" s="237"/>
    </row>
    <row r="19" spans="1:11" ht="21.75" thickBot="1" x14ac:dyDescent="0.4">
      <c r="A19" s="238" t="s">
        <v>150</v>
      </c>
      <c r="B19" s="239" t="s">
        <v>151</v>
      </c>
      <c r="C19" s="240"/>
      <c r="D19" s="241">
        <v>2094107.0048439996</v>
      </c>
      <c r="E19" s="242">
        <v>2378246579.3175926</v>
      </c>
      <c r="F19" s="243"/>
      <c r="G19" s="244" t="s">
        <v>83</v>
      </c>
      <c r="H19" s="245"/>
      <c r="I19" s="246">
        <v>20298.388541000004</v>
      </c>
      <c r="J19" s="246">
        <v>4161932419.6910009</v>
      </c>
      <c r="K19" s="247"/>
    </row>
    <row r="20" spans="1:11" ht="21" x14ac:dyDescent="0.25">
      <c r="A20" s="248"/>
      <c r="B20" s="248" t="s">
        <v>152</v>
      </c>
      <c r="C20" s="248"/>
      <c r="D20" s="248"/>
      <c r="E20" s="249"/>
      <c r="F20" s="249" t="s">
        <v>153</v>
      </c>
      <c r="G20" s="249"/>
      <c r="H20" s="249"/>
      <c r="I20" s="250"/>
      <c r="J20" s="250"/>
      <c r="K20" s="251"/>
    </row>
    <row r="25" spans="1:11" x14ac:dyDescent="0.25">
      <c r="D25" s="1"/>
      <c r="E25" s="1"/>
    </row>
  </sheetData>
  <mergeCells count="7">
    <mergeCell ref="B17:C17"/>
    <mergeCell ref="G17:H17"/>
    <mergeCell ref="A1:K1"/>
    <mergeCell ref="A2:K2"/>
    <mergeCell ref="A3:K3"/>
    <mergeCell ref="B5:E5"/>
    <mergeCell ref="G5:J5"/>
  </mergeCells>
  <printOptions horizontalCentered="1"/>
  <pageMargins left="0.03" right="0.03" top="0.75" bottom="0.5" header="0.3" footer="0.0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ขาออก สค</vt:lpstr>
      <vt:lpstr>ขาเข้า ตค61.-สค62</vt:lpstr>
      <vt:lpstr>ขาเข้า สค 62</vt:lpstr>
      <vt:lpstr>ผด สค 62</vt:lpstr>
      <vt:lpstr>ผด ตค61-สค62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2019-09-03T09:31:43Z</dcterms:created>
  <dcterms:modified xsi:type="dcterms:W3CDTF">2019-09-23T06:41:36Z</dcterms:modified>
</cp:coreProperties>
</file>